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27495" windowHeight="11445" activeTab="5"/>
  </bookViews>
  <sheets>
    <sheet name="Common work &amp; personnel" sheetId="1" r:id="rId1"/>
    <sheet name="Big Common personnel" sheetId="2" r:id="rId2"/>
    <sheet name="Domain Email" sheetId="6" r:id="rId3"/>
    <sheet name="Username personnel" sheetId="3" r:id="rId4"/>
    <sheet name="All work" sheetId="4" r:id="rId5"/>
    <sheet name="Sheet1" sheetId="5" r:id="rId6"/>
  </sheets>
  <calcPr calcId="145621"/>
</workbook>
</file>

<file path=xl/calcChain.xml><?xml version="1.0" encoding="utf-8"?>
<calcChain xmlns="http://schemas.openxmlformats.org/spreadsheetml/2006/main">
  <c r="C10" i="6" l="1"/>
  <c r="C9" i="6"/>
  <c r="C8" i="6"/>
  <c r="C7" i="6"/>
  <c r="C6" i="6"/>
  <c r="C5" i="6"/>
  <c r="C4" i="6"/>
  <c r="C3" i="6"/>
  <c r="C2" i="6"/>
  <c r="D56" i="2" l="1"/>
  <c r="D55" i="2"/>
  <c r="D54" i="2"/>
  <c r="D53" i="2"/>
  <c r="D52" i="2"/>
  <c r="D51" i="2"/>
  <c r="D50" i="2"/>
  <c r="D49" i="2"/>
  <c r="D48" i="2"/>
  <c r="D47" i="2"/>
  <c r="D46" i="2"/>
  <c r="H47" i="4" l="1"/>
  <c r="H46" i="4"/>
  <c r="H45" i="4"/>
  <c r="H44" i="4"/>
  <c r="I44" i="4" s="1"/>
  <c r="J44" i="4" s="1"/>
  <c r="K44" i="4" s="1"/>
  <c r="L44" i="4" s="1"/>
  <c r="M44" i="4" s="1"/>
  <c r="G44" i="4" s="1"/>
  <c r="H43" i="4"/>
  <c r="H42" i="4"/>
  <c r="H41" i="4"/>
  <c r="H40" i="4"/>
  <c r="I40" i="4" s="1"/>
  <c r="J40" i="4" s="1"/>
  <c r="K40" i="4" s="1"/>
  <c r="L40" i="4" s="1"/>
  <c r="M40" i="4" s="1"/>
  <c r="G40" i="4" s="1"/>
  <c r="I39" i="4"/>
  <c r="J39" i="4" s="1"/>
  <c r="K39" i="4" s="1"/>
  <c r="L39" i="4" s="1"/>
  <c r="M39" i="4" s="1"/>
  <c r="G39" i="4" s="1"/>
  <c r="H39" i="4"/>
  <c r="H38" i="4"/>
  <c r="I38" i="4" s="1"/>
  <c r="J38" i="4" s="1"/>
  <c r="K38" i="4" s="1"/>
  <c r="L38" i="4" s="1"/>
  <c r="M38" i="4" s="1"/>
  <c r="G38" i="4" s="1"/>
  <c r="H37" i="4"/>
  <c r="H36" i="4"/>
  <c r="H35" i="4"/>
  <c r="H34" i="4"/>
  <c r="H33" i="4"/>
  <c r="I33" i="4" s="1"/>
  <c r="J33" i="4" s="1"/>
  <c r="K33" i="4" s="1"/>
  <c r="L33" i="4" s="1"/>
  <c r="M33" i="4" s="1"/>
  <c r="G33" i="4" s="1"/>
  <c r="H32" i="4"/>
  <c r="I32" i="4" s="1"/>
  <c r="J32" i="4" s="1"/>
  <c r="K32" i="4" s="1"/>
  <c r="L32" i="4" s="1"/>
  <c r="M32" i="4" s="1"/>
  <c r="G32" i="4" s="1"/>
  <c r="H31" i="4"/>
  <c r="H30" i="4"/>
  <c r="I30" i="4" s="1"/>
  <c r="J30" i="4" s="1"/>
  <c r="K30" i="4" s="1"/>
  <c r="L30" i="4" s="1"/>
  <c r="M30" i="4" s="1"/>
  <c r="G30" i="4" s="1"/>
  <c r="I29" i="4"/>
  <c r="J29" i="4" s="1"/>
  <c r="K29" i="4" s="1"/>
  <c r="L29" i="4" s="1"/>
  <c r="M29" i="4" s="1"/>
  <c r="G29" i="4" s="1"/>
  <c r="H29" i="4"/>
  <c r="H28" i="4"/>
  <c r="H27" i="4"/>
  <c r="H26" i="4"/>
  <c r="I25" i="4"/>
  <c r="J25" i="4" s="1"/>
  <c r="K25" i="4" s="1"/>
  <c r="L25" i="4" s="1"/>
  <c r="M25" i="4" s="1"/>
  <c r="G25" i="4" s="1"/>
  <c r="H25" i="4"/>
  <c r="H24" i="4"/>
  <c r="I24" i="4" s="1"/>
  <c r="J24" i="4" s="1"/>
  <c r="K24" i="4" s="1"/>
  <c r="L24" i="4" s="1"/>
  <c r="M24" i="4" s="1"/>
  <c r="G24" i="4" s="1"/>
  <c r="H23" i="4"/>
  <c r="I23" i="4" s="1"/>
  <c r="J23" i="4" s="1"/>
  <c r="K23" i="4" s="1"/>
  <c r="L23" i="4" s="1"/>
  <c r="M23" i="4" s="1"/>
  <c r="G23" i="4" s="1"/>
  <c r="H22" i="4"/>
  <c r="I22" i="4" s="1"/>
  <c r="J22" i="4" s="1"/>
  <c r="K22" i="4" s="1"/>
  <c r="L22" i="4" s="1"/>
  <c r="M22" i="4" s="1"/>
  <c r="G22" i="4" s="1"/>
  <c r="H21" i="4"/>
  <c r="H20" i="4"/>
  <c r="H19" i="4"/>
  <c r="I19" i="4" s="1"/>
  <c r="J19" i="4" s="1"/>
  <c r="K19" i="4" s="1"/>
  <c r="L19" i="4" s="1"/>
  <c r="M19" i="4" s="1"/>
  <c r="G19" i="4" s="1"/>
  <c r="H18" i="4"/>
  <c r="H17" i="4"/>
  <c r="I17" i="4" s="1"/>
  <c r="J17" i="4" s="1"/>
  <c r="K17" i="4" s="1"/>
  <c r="L17" i="4" s="1"/>
  <c r="M17" i="4" s="1"/>
  <c r="G17" i="4" s="1"/>
  <c r="H16" i="4"/>
  <c r="H15" i="4"/>
  <c r="H14" i="4"/>
  <c r="I14" i="4" s="1"/>
  <c r="J14" i="4" s="1"/>
  <c r="K14" i="4" s="1"/>
  <c r="L14" i="4" s="1"/>
  <c r="M14" i="4" s="1"/>
  <c r="G14" i="4" s="1"/>
  <c r="I13" i="4"/>
  <c r="J13" i="4" s="1"/>
  <c r="K13" i="4" s="1"/>
  <c r="L13" i="4" s="1"/>
  <c r="M13" i="4" s="1"/>
  <c r="G13" i="4" s="1"/>
  <c r="H13" i="4"/>
  <c r="H12" i="4"/>
  <c r="H11" i="4"/>
  <c r="H10" i="4"/>
  <c r="I9" i="4"/>
  <c r="J9" i="4" s="1"/>
  <c r="K9" i="4" s="1"/>
  <c r="L9" i="4" s="1"/>
  <c r="M9" i="4" s="1"/>
  <c r="G9" i="4" s="1"/>
  <c r="H9" i="4"/>
  <c r="H8" i="4"/>
  <c r="H7" i="4"/>
  <c r="I7" i="4" s="1"/>
  <c r="J7" i="4" s="1"/>
  <c r="K7" i="4" s="1"/>
  <c r="L7" i="4" s="1"/>
  <c r="M7" i="4" s="1"/>
  <c r="G7" i="4" s="1"/>
  <c r="H6" i="4"/>
  <c r="I6" i="4" s="1"/>
  <c r="J6" i="4" s="1"/>
  <c r="K6" i="4" s="1"/>
  <c r="L6" i="4" s="1"/>
  <c r="M6" i="4" s="1"/>
  <c r="G6" i="4" s="1"/>
  <c r="H5" i="4"/>
  <c r="I5" i="4" s="1"/>
  <c r="J5" i="4" s="1"/>
  <c r="K5" i="4" s="1"/>
  <c r="L5" i="4" s="1"/>
  <c r="M5" i="4" s="1"/>
  <c r="G5" i="4" s="1"/>
  <c r="H4" i="4"/>
  <c r="C4" i="4"/>
  <c r="H3" i="4"/>
  <c r="I3" i="4" s="1"/>
  <c r="J3" i="4" s="1"/>
  <c r="K3" i="4" s="1"/>
  <c r="L3" i="4" s="1"/>
  <c r="M3" i="4" s="1"/>
  <c r="G3" i="4" s="1"/>
  <c r="C3" i="4"/>
  <c r="H2" i="4"/>
  <c r="C2" i="4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C2" i="3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D12" i="1"/>
  <c r="D11" i="1"/>
  <c r="D10" i="1"/>
  <c r="D9" i="1"/>
  <c r="D8" i="1"/>
  <c r="D7" i="1"/>
  <c r="D6" i="1"/>
  <c r="D5" i="1"/>
  <c r="D4" i="1"/>
  <c r="D3" i="1"/>
  <c r="D2" i="1"/>
  <c r="I34" i="4" l="1"/>
  <c r="J34" i="4" s="1"/>
  <c r="K34" i="4" s="1"/>
  <c r="L34" i="4" s="1"/>
  <c r="M34" i="4" s="1"/>
  <c r="G34" i="4" s="1"/>
  <c r="I26" i="4"/>
  <c r="J26" i="4" s="1"/>
  <c r="K26" i="4" s="1"/>
  <c r="L26" i="4" s="1"/>
  <c r="M26" i="4" s="1"/>
  <c r="G26" i="4" s="1"/>
  <c r="I10" i="4"/>
  <c r="J10" i="4" s="1"/>
  <c r="K10" i="4" s="1"/>
  <c r="L10" i="4" s="1"/>
  <c r="M10" i="4" s="1"/>
  <c r="G10" i="4" s="1"/>
  <c r="I42" i="4"/>
  <c r="J42" i="4" s="1"/>
  <c r="K42" i="4" s="1"/>
  <c r="L42" i="4" s="1"/>
  <c r="M42" i="4" s="1"/>
  <c r="G42" i="4" s="1"/>
  <c r="I18" i="4"/>
  <c r="J18" i="4" s="1"/>
  <c r="K18" i="4" s="1"/>
  <c r="L18" i="4" s="1"/>
  <c r="M18" i="4" s="1"/>
  <c r="G18" i="4" s="1"/>
  <c r="I8" i="4"/>
  <c r="J8" i="4" s="1"/>
  <c r="K8" i="4" s="1"/>
  <c r="L8" i="4" s="1"/>
  <c r="M8" i="4" s="1"/>
  <c r="G8" i="4" s="1"/>
  <c r="I15" i="4"/>
  <c r="J15" i="4" s="1"/>
  <c r="K15" i="4" s="1"/>
  <c r="L15" i="4" s="1"/>
  <c r="M15" i="4" s="1"/>
  <c r="G15" i="4" s="1"/>
  <c r="I46" i="4"/>
  <c r="J46" i="4" s="1"/>
  <c r="K46" i="4" s="1"/>
  <c r="L46" i="4" s="1"/>
  <c r="M46" i="4" s="1"/>
  <c r="G46" i="4" s="1"/>
  <c r="I16" i="4"/>
  <c r="J16" i="4" s="1"/>
  <c r="K16" i="4" s="1"/>
  <c r="L16" i="4" s="1"/>
  <c r="M16" i="4" s="1"/>
  <c r="G16" i="4" s="1"/>
  <c r="I21" i="4"/>
  <c r="J21" i="4" s="1"/>
  <c r="K21" i="4" s="1"/>
  <c r="L21" i="4" s="1"/>
  <c r="M21" i="4" s="1"/>
  <c r="G21" i="4" s="1"/>
  <c r="I31" i="4"/>
  <c r="J31" i="4" s="1"/>
  <c r="K31" i="4" s="1"/>
  <c r="L31" i="4" s="1"/>
  <c r="M31" i="4" s="1"/>
  <c r="G31" i="4" s="1"/>
  <c r="I41" i="4"/>
  <c r="J41" i="4" s="1"/>
  <c r="K41" i="4" s="1"/>
  <c r="L41" i="4" s="1"/>
  <c r="M41" i="4" s="1"/>
  <c r="G41" i="4" s="1"/>
  <c r="I47" i="4"/>
  <c r="J47" i="4" s="1"/>
  <c r="K47" i="4" s="1"/>
  <c r="L47" i="4" s="1"/>
  <c r="M47" i="4" s="1"/>
  <c r="G47" i="4" s="1"/>
  <c r="I2" i="4"/>
  <c r="J2" i="4" s="1"/>
  <c r="K2" i="4" s="1"/>
  <c r="L2" i="4" s="1"/>
  <c r="M2" i="4" s="1"/>
  <c r="G2" i="4" s="1"/>
  <c r="I12" i="4"/>
  <c r="J12" i="4" s="1"/>
  <c r="K12" i="4" s="1"/>
  <c r="L12" i="4" s="1"/>
  <c r="M12" i="4" s="1"/>
  <c r="G12" i="4" s="1"/>
  <c r="I28" i="4"/>
  <c r="J28" i="4" s="1"/>
  <c r="K28" i="4" s="1"/>
  <c r="L28" i="4" s="1"/>
  <c r="M28" i="4" s="1"/>
  <c r="G28" i="4" s="1"/>
  <c r="I36" i="4"/>
  <c r="J36" i="4" s="1"/>
  <c r="K36" i="4" s="1"/>
  <c r="L36" i="4" s="1"/>
  <c r="M36" i="4" s="1"/>
  <c r="G36" i="4" s="1"/>
  <c r="I43" i="4"/>
  <c r="J43" i="4" s="1"/>
  <c r="K43" i="4" s="1"/>
  <c r="L43" i="4" s="1"/>
  <c r="M43" i="4" s="1"/>
  <c r="G43" i="4" s="1"/>
  <c r="I11" i="4"/>
  <c r="J11" i="4" s="1"/>
  <c r="K11" i="4" s="1"/>
  <c r="L11" i="4" s="1"/>
  <c r="M11" i="4" s="1"/>
  <c r="G11" i="4" s="1"/>
  <c r="I27" i="4"/>
  <c r="J27" i="4" s="1"/>
  <c r="K27" i="4" s="1"/>
  <c r="L27" i="4" s="1"/>
  <c r="M27" i="4" s="1"/>
  <c r="G27" i="4" s="1"/>
  <c r="I35" i="4"/>
  <c r="J35" i="4" s="1"/>
  <c r="K35" i="4" s="1"/>
  <c r="L35" i="4" s="1"/>
  <c r="M35" i="4" s="1"/>
  <c r="G35" i="4" s="1"/>
  <c r="I45" i="4"/>
  <c r="J45" i="4" s="1"/>
  <c r="K45" i="4" s="1"/>
  <c r="L45" i="4" s="1"/>
  <c r="M45" i="4" s="1"/>
  <c r="G45" i="4" s="1"/>
  <c r="I4" i="4"/>
  <c r="J4" i="4" s="1"/>
  <c r="K4" i="4" s="1"/>
  <c r="L4" i="4" s="1"/>
  <c r="M4" i="4" s="1"/>
  <c r="G4" i="4" s="1"/>
  <c r="I20" i="4"/>
  <c r="J20" i="4" s="1"/>
  <c r="K20" i="4" s="1"/>
  <c r="L20" i="4" s="1"/>
  <c r="M20" i="4" s="1"/>
  <c r="G20" i="4" s="1"/>
  <c r="I37" i="4"/>
  <c r="J37" i="4" s="1"/>
  <c r="K37" i="4" s="1"/>
  <c r="L37" i="4" s="1"/>
  <c r="M37" i="4" s="1"/>
  <c r="G37" i="4" s="1"/>
</calcChain>
</file>

<file path=xl/sharedStrings.xml><?xml version="1.0" encoding="utf-8"?>
<sst xmlns="http://schemas.openxmlformats.org/spreadsheetml/2006/main" count="301" uniqueCount="99">
  <si>
    <t>First name</t>
  </si>
  <si>
    <t xml:space="preserve"> Last name</t>
  </si>
  <si>
    <t>Company Domain</t>
  </si>
  <si>
    <t>Email</t>
  </si>
  <si>
    <t>Dean</t>
  </si>
  <si>
    <t>Dacosta</t>
  </si>
  <si>
    <t>lmco.com</t>
  </si>
  <si>
    <t>gmail.com</t>
  </si>
  <si>
    <t>yahoo.com</t>
  </si>
  <si>
    <t>hotmail.com</t>
  </si>
  <si>
    <t>outlook.com</t>
  </si>
  <si>
    <t>User name</t>
  </si>
  <si>
    <t>STEP 1: Fill in these details:</t>
  </si>
  <si>
    <t>Step 2: Addresses appear down here:</t>
  </si>
  <si>
    <t>First Name:</t>
  </si>
  <si>
    <t>rob</t>
  </si>
  <si>
    <t>Simple:</t>
  </si>
  <si>
    <t>{fn}</t>
  </si>
  <si>
    <t>Middle Name:</t>
  </si>
  <si>
    <t>{ln}</t>
  </si>
  <si>
    <t>Last Name:</t>
  </si>
  <si>
    <t>ousbey</t>
  </si>
  <si>
    <t>Basics:</t>
  </si>
  <si>
    <t>{fn}{ln}</t>
  </si>
  <si>
    <t>Domain:</t>
  </si>
  <si>
    <t>distilled.net</t>
  </si>
  <si>
    <t>{fn}.{ln}</t>
  </si>
  <si>
    <t>{fi}{ln}</t>
  </si>
  <si>
    <t>{fi}.{ln}</t>
  </si>
  <si>
    <t>NB: variables are:</t>
  </si>
  <si>
    <t>{fn}{li}</t>
  </si>
  <si>
    <t>fn - firstname</t>
  </si>
  <si>
    <t>{fn}.{li}</t>
  </si>
  <si>
    <t>fi - first initial</t>
  </si>
  <si>
    <t>{fi}{li}</t>
  </si>
  <si>
    <t>mn - middle name</t>
  </si>
  <si>
    <t>{fi}.{li}</t>
  </si>
  <si>
    <t>mi - middle initial</t>
  </si>
  <si>
    <t>Backwards:</t>
  </si>
  <si>
    <t>{ln}{fn}</t>
  </si>
  <si>
    <t>ln - lastname</t>
  </si>
  <si>
    <t>{ln}.{fn}</t>
  </si>
  <si>
    <t>li - last initial</t>
  </si>
  <si>
    <t>{ln}{fi}</t>
  </si>
  <si>
    <t>{ln}.{fi}</t>
  </si>
  <si>
    <t>{li}{fn}</t>
  </si>
  <si>
    <t>{li}.{fn}</t>
  </si>
  <si>
    <t>{li}{fi}</t>
  </si>
  <si>
    <t>{li}.{fi}</t>
  </si>
  <si>
    <t>Using Middle Name:</t>
  </si>
  <si>
    <t>{fi}{mi}{ln}</t>
  </si>
  <si>
    <t>{fi}{mi}.{ln}</t>
  </si>
  <si>
    <t>{fn}{mi}{ln}</t>
  </si>
  <si>
    <t>{fn}.{mi}.{ln}</t>
  </si>
  <si>
    <t>{fn}{mn}{ln}</t>
  </si>
  <si>
    <t>{fn}.{mn}.{ln}</t>
  </si>
  <si>
    <t>Dashes:</t>
  </si>
  <si>
    <t>{fn}-{ln}</t>
  </si>
  <si>
    <t>{fi}-{ln}</t>
  </si>
  <si>
    <t>{fn}-{li}</t>
  </si>
  <si>
    <t>{fi}-{li}</t>
  </si>
  <si>
    <t>{ln}-{fn}</t>
  </si>
  <si>
    <t>{ln}-{fi}</t>
  </si>
  <si>
    <t>{li}-{fn}</t>
  </si>
  <si>
    <t>{li}-{fi}</t>
  </si>
  <si>
    <t>{fi}{mi}-{ln}</t>
  </si>
  <si>
    <t>{fn}-{mi}-{ln}</t>
  </si>
  <si>
    <t>{fn}-{mn}-{ln}</t>
  </si>
  <si>
    <t>Underscores</t>
  </si>
  <si>
    <t>{fn}_{ln}</t>
  </si>
  <si>
    <t>{fi}_{ln}</t>
  </si>
  <si>
    <t>{fn}_{li}</t>
  </si>
  <si>
    <t>{fi}_{li}</t>
  </si>
  <si>
    <t>{ln}_{fn}</t>
  </si>
  <si>
    <t>{ln}_{fi}</t>
  </si>
  <si>
    <t>{li}_{fn}</t>
  </si>
  <si>
    <t>{li}_{fi}</t>
  </si>
  <si>
    <t>{fi}{mi}_{ln}</t>
  </si>
  <si>
    <t>{fn}_{mi}_{ln}</t>
  </si>
  <si>
    <t>{fn}_{mn}_{ln}</t>
  </si>
  <si>
    <t>("@gmail.com" OR "@aol.com" OR "@hotmail.com" OR "@msn.com" OR "@yahoo.com" OR "@excite.com" OR "@comcast.net" OR "@me.com" OR "@sbcglobal.net" OR "@verizon.net" OR "@netzero.com" OR "@outlook.com" OR "@fastmail.com" OR "@mail.com" OR "@lycos.com")</t>
  </si>
  <si>
    <t>("@care2.com" OR  "@gmx.com" OR "@gawab.com" OR  "@inbox.com" OR "@bellsouth.com" OR "@earthlink.net" OR "@cox.net" OR "@rediffmail.com" OR "@btinternet.com" OR "@charter.net" OR "@ntlworld.com" OR "@prodigy.com")</t>
  </si>
  <si>
    <t>aol.com</t>
  </si>
  <si>
    <t>info</t>
  </si>
  <si>
    <t>email</t>
  </si>
  <si>
    <t>contact</t>
  </si>
  <si>
    <t>Personal Domain</t>
  </si>
  <si>
    <t>Permutations</t>
  </si>
  <si>
    <t>contactme</t>
  </si>
  <si>
    <t>inquiry</t>
  </si>
  <si>
    <t>sales</t>
  </si>
  <si>
    <t>gehunter1</t>
  </si>
  <si>
    <t>scott</t>
  </si>
  <si>
    <t>britton</t>
  </si>
  <si>
    <t>ginstrom.com</t>
  </si>
  <si>
    <t>Ryan</t>
  </si>
  <si>
    <t>Ginstrom</t>
  </si>
  <si>
    <t>RyanGinstrom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</si>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</sst>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color rgb="FF000000"/>
      <name val="Arial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9"/>
      <color rgb="FF545554"/>
      <name val="Arial"/>
      <family val="2"/>
    </font>
    <font>
      <u/>
      <sz val="10"/>
      <color rgb="FF000000"/>
      <name val="Arial"/>
      <family val="2"/>
    </font>
    <font>
      <u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sz val="11"/>
      <color rgb="FF1F497D"/>
      <name val="Calibri"/>
      <family val="2"/>
    </font>
    <font>
      <sz val="10"/>
      <color rgb="FF000000"/>
      <name val="Arial"/>
      <family val="2"/>
    </font>
    <font>
      <sz val="10"/>
      <name val="'Helvetica Neue'"/>
    </font>
    <font>
      <b/>
      <sz val="13"/>
      <color rgb="FF434445"/>
      <name val="Arial"/>
      <family val="2"/>
    </font>
    <font>
      <sz val="10"/>
      <color rgb="FF43444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B6D7A8"/>
        <bgColor rgb="FFB6D7A8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wrapText="1"/>
    </xf>
    <xf numFmtId="0" fontId="1" fillId="0" borderId="0" xfId="0" applyFont="1"/>
    <xf numFmtId="0" fontId="2" fillId="0" borderId="0" xfId="0" applyFo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/>
    <xf numFmtId="0" fontId="5" fillId="2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0" fontId="0" fillId="0" borderId="2" xfId="0" applyFont="1" applyBorder="1" applyAlignment="1">
      <alignment horizontal="right" wrapText="1"/>
    </xf>
    <xf numFmtId="0" fontId="0" fillId="3" borderId="3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4" borderId="0" xfId="0" applyFont="1" applyFill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/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mco.com/" TargetMode="External"/><Relationship Id="rId3" Type="http://schemas.openxmlformats.org/officeDocument/2006/relationships/hyperlink" Target="http://lmco.com/" TargetMode="External"/><Relationship Id="rId7" Type="http://schemas.openxmlformats.org/officeDocument/2006/relationships/hyperlink" Target="http://lmco.com/" TargetMode="External"/><Relationship Id="rId2" Type="http://schemas.openxmlformats.org/officeDocument/2006/relationships/hyperlink" Target="http://lmco.com/" TargetMode="External"/><Relationship Id="rId1" Type="http://schemas.openxmlformats.org/officeDocument/2006/relationships/hyperlink" Target="http://lmco.com/" TargetMode="External"/><Relationship Id="rId6" Type="http://schemas.openxmlformats.org/officeDocument/2006/relationships/hyperlink" Target="http://lmco.com/" TargetMode="External"/><Relationship Id="rId11" Type="http://schemas.openxmlformats.org/officeDocument/2006/relationships/hyperlink" Target="http://lmco.com/" TargetMode="External"/><Relationship Id="rId5" Type="http://schemas.openxmlformats.org/officeDocument/2006/relationships/hyperlink" Target="http://lmco.com/" TargetMode="External"/><Relationship Id="rId10" Type="http://schemas.openxmlformats.org/officeDocument/2006/relationships/hyperlink" Target="http://lmco.com/" TargetMode="External"/><Relationship Id="rId4" Type="http://schemas.openxmlformats.org/officeDocument/2006/relationships/hyperlink" Target="http://lmco.com/" TargetMode="External"/><Relationship Id="rId9" Type="http://schemas.openxmlformats.org/officeDocument/2006/relationships/hyperlink" Target="http://lmco.com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gmail.com/" TargetMode="External"/><Relationship Id="rId13" Type="http://schemas.openxmlformats.org/officeDocument/2006/relationships/hyperlink" Target="http://yahoo.com/" TargetMode="External"/><Relationship Id="rId18" Type="http://schemas.openxmlformats.org/officeDocument/2006/relationships/hyperlink" Target="http://yahoo.com/" TargetMode="External"/><Relationship Id="rId26" Type="http://schemas.openxmlformats.org/officeDocument/2006/relationships/hyperlink" Target="http://hotmail.com/" TargetMode="External"/><Relationship Id="rId39" Type="http://schemas.openxmlformats.org/officeDocument/2006/relationships/hyperlink" Target="http://outlook.com/" TargetMode="External"/><Relationship Id="rId3" Type="http://schemas.openxmlformats.org/officeDocument/2006/relationships/hyperlink" Target="http://gmail.com/" TargetMode="External"/><Relationship Id="rId21" Type="http://schemas.openxmlformats.org/officeDocument/2006/relationships/hyperlink" Target="http://yahoo.com/" TargetMode="External"/><Relationship Id="rId34" Type="http://schemas.openxmlformats.org/officeDocument/2006/relationships/hyperlink" Target="http://outlook.com/" TargetMode="External"/><Relationship Id="rId42" Type="http://schemas.openxmlformats.org/officeDocument/2006/relationships/hyperlink" Target="http://outlook.com/" TargetMode="External"/><Relationship Id="rId7" Type="http://schemas.openxmlformats.org/officeDocument/2006/relationships/hyperlink" Target="http://gmail.com/" TargetMode="External"/><Relationship Id="rId12" Type="http://schemas.openxmlformats.org/officeDocument/2006/relationships/hyperlink" Target="http://yahoo.com/" TargetMode="External"/><Relationship Id="rId17" Type="http://schemas.openxmlformats.org/officeDocument/2006/relationships/hyperlink" Target="http://yahoo.com/" TargetMode="External"/><Relationship Id="rId25" Type="http://schemas.openxmlformats.org/officeDocument/2006/relationships/hyperlink" Target="http://hotmail.com/" TargetMode="External"/><Relationship Id="rId33" Type="http://schemas.openxmlformats.org/officeDocument/2006/relationships/hyperlink" Target="http://hotmail.com/" TargetMode="External"/><Relationship Id="rId38" Type="http://schemas.openxmlformats.org/officeDocument/2006/relationships/hyperlink" Target="http://outlook.com/" TargetMode="External"/><Relationship Id="rId2" Type="http://schemas.openxmlformats.org/officeDocument/2006/relationships/hyperlink" Target="http://gmail.com/" TargetMode="External"/><Relationship Id="rId16" Type="http://schemas.openxmlformats.org/officeDocument/2006/relationships/hyperlink" Target="http://yahoo.com/" TargetMode="External"/><Relationship Id="rId20" Type="http://schemas.openxmlformats.org/officeDocument/2006/relationships/hyperlink" Target="http://yahoo.com/" TargetMode="External"/><Relationship Id="rId29" Type="http://schemas.openxmlformats.org/officeDocument/2006/relationships/hyperlink" Target="http://hotmail.com/" TargetMode="External"/><Relationship Id="rId41" Type="http://schemas.openxmlformats.org/officeDocument/2006/relationships/hyperlink" Target="http://outlook.com/" TargetMode="External"/><Relationship Id="rId1" Type="http://schemas.openxmlformats.org/officeDocument/2006/relationships/hyperlink" Target="http://gmail.com/" TargetMode="External"/><Relationship Id="rId6" Type="http://schemas.openxmlformats.org/officeDocument/2006/relationships/hyperlink" Target="http://gmail.com/" TargetMode="External"/><Relationship Id="rId11" Type="http://schemas.openxmlformats.org/officeDocument/2006/relationships/hyperlink" Target="http://gmail.com/" TargetMode="External"/><Relationship Id="rId24" Type="http://schemas.openxmlformats.org/officeDocument/2006/relationships/hyperlink" Target="http://hotmail.com/" TargetMode="External"/><Relationship Id="rId32" Type="http://schemas.openxmlformats.org/officeDocument/2006/relationships/hyperlink" Target="http://hotmail.com/" TargetMode="External"/><Relationship Id="rId37" Type="http://schemas.openxmlformats.org/officeDocument/2006/relationships/hyperlink" Target="http://outlook.com/" TargetMode="External"/><Relationship Id="rId40" Type="http://schemas.openxmlformats.org/officeDocument/2006/relationships/hyperlink" Target="http://outlook.com/" TargetMode="External"/><Relationship Id="rId5" Type="http://schemas.openxmlformats.org/officeDocument/2006/relationships/hyperlink" Target="http://gmail.com/" TargetMode="External"/><Relationship Id="rId15" Type="http://schemas.openxmlformats.org/officeDocument/2006/relationships/hyperlink" Target="http://yahoo.com/" TargetMode="External"/><Relationship Id="rId23" Type="http://schemas.openxmlformats.org/officeDocument/2006/relationships/hyperlink" Target="http://hotmail.com/" TargetMode="External"/><Relationship Id="rId28" Type="http://schemas.openxmlformats.org/officeDocument/2006/relationships/hyperlink" Target="http://hotmail.com/" TargetMode="External"/><Relationship Id="rId36" Type="http://schemas.openxmlformats.org/officeDocument/2006/relationships/hyperlink" Target="http://outlook.com/" TargetMode="External"/><Relationship Id="rId10" Type="http://schemas.openxmlformats.org/officeDocument/2006/relationships/hyperlink" Target="http://gmail.com/" TargetMode="External"/><Relationship Id="rId19" Type="http://schemas.openxmlformats.org/officeDocument/2006/relationships/hyperlink" Target="http://yahoo.com/" TargetMode="External"/><Relationship Id="rId31" Type="http://schemas.openxmlformats.org/officeDocument/2006/relationships/hyperlink" Target="http://hotmail.com/" TargetMode="External"/><Relationship Id="rId44" Type="http://schemas.openxmlformats.org/officeDocument/2006/relationships/hyperlink" Target="http://outlook.com/" TargetMode="External"/><Relationship Id="rId4" Type="http://schemas.openxmlformats.org/officeDocument/2006/relationships/hyperlink" Target="http://gmail.com/" TargetMode="External"/><Relationship Id="rId9" Type="http://schemas.openxmlformats.org/officeDocument/2006/relationships/hyperlink" Target="http://gmail.com/" TargetMode="External"/><Relationship Id="rId14" Type="http://schemas.openxmlformats.org/officeDocument/2006/relationships/hyperlink" Target="http://yahoo.com/" TargetMode="External"/><Relationship Id="rId22" Type="http://schemas.openxmlformats.org/officeDocument/2006/relationships/hyperlink" Target="http://yahoo.com/" TargetMode="External"/><Relationship Id="rId27" Type="http://schemas.openxmlformats.org/officeDocument/2006/relationships/hyperlink" Target="http://hotmail.com/" TargetMode="External"/><Relationship Id="rId30" Type="http://schemas.openxmlformats.org/officeDocument/2006/relationships/hyperlink" Target="http://hotmail.com/" TargetMode="External"/><Relationship Id="rId35" Type="http://schemas.openxmlformats.org/officeDocument/2006/relationships/hyperlink" Target="http://outlook.com/" TargetMode="External"/><Relationship Id="rId43" Type="http://schemas.openxmlformats.org/officeDocument/2006/relationships/hyperlink" Target="http://outlook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E24" sqref="E24"/>
    </sheetView>
  </sheetViews>
  <sheetFormatPr defaultColWidth="17.28515625" defaultRowHeight="15" customHeight="1"/>
  <cols>
    <col min="1" max="1" width="13.140625" customWidth="1"/>
    <col min="2" max="2" width="17.28515625" customWidth="1"/>
    <col min="3" max="3" width="28.85546875" customWidth="1"/>
    <col min="4" max="4" width="42" customWidth="1"/>
    <col min="5" max="14" width="9.140625" customWidth="1"/>
  </cols>
  <sheetData>
    <row r="1" spans="1:14">
      <c r="A1" s="1" t="s">
        <v>0</v>
      </c>
      <c r="B1" s="1" t="s">
        <v>1</v>
      </c>
      <c r="C1" s="1" t="s">
        <v>2</v>
      </c>
      <c r="D1" s="1" t="s">
        <v>3</v>
      </c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3" t="s">
        <v>4</v>
      </c>
      <c r="B2" s="3" t="s">
        <v>5</v>
      </c>
      <c r="C2" s="4" t="s">
        <v>6</v>
      </c>
      <c r="D2" s="5" t="str">
        <f>SUBSTITUTE(SUBSTITUTE(CONCATENATE(A2,".",B2,"@",C2)," ",""),"'","")</f>
        <v>Dean.Dacosta@lmco.com</v>
      </c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3" t="s">
        <v>4</v>
      </c>
      <c r="B3" s="3" t="s">
        <v>5</v>
      </c>
      <c r="C3" s="4" t="s">
        <v>6</v>
      </c>
      <c r="D3" s="5" t="str">
        <f>SUBSTITUTE(SUBSTITUTE(CONCATENATE(A3,"_",B3,"@",C3)," ",""),"'","")</f>
        <v>Dean_Dacosta@lmco.com</v>
      </c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3" t="s">
        <v>4</v>
      </c>
      <c r="B4" s="3" t="s">
        <v>5</v>
      </c>
      <c r="C4" s="4" t="s">
        <v>6</v>
      </c>
      <c r="D4" s="5" t="str">
        <f>SUBSTITUTE(SUBSTITUTE(CONCATENATE(LEFT(A4,1),B4,"@",C4)," ",""),"'","")</f>
        <v>DDacosta@lmco.com</v>
      </c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3" t="s">
        <v>4</v>
      </c>
      <c r="B5" s="3" t="s">
        <v>5</v>
      </c>
      <c r="C5" s="4" t="s">
        <v>6</v>
      </c>
      <c r="D5" s="5" t="str">
        <f>SUBSTITUTE(SUBSTITUTE(CONCATENATE(A5,(LEFT(B5,1)),"@",C2)," ",""),"'","")</f>
        <v>DeanD@lmco.com</v>
      </c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3" t="s">
        <v>4</v>
      </c>
      <c r="B6" s="3" t="s">
        <v>5</v>
      </c>
      <c r="C6" s="4" t="s">
        <v>6</v>
      </c>
      <c r="D6" s="6" t="str">
        <f>SUBSTITUTE(SUBSTITUTE(CONCATENATE(A6,"@",C2)," ",""),"'","")</f>
        <v>Dean@lmco.com</v>
      </c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>
      <c r="A7" s="3" t="s">
        <v>4</v>
      </c>
      <c r="B7" s="3" t="s">
        <v>5</v>
      </c>
      <c r="C7" s="4" t="s">
        <v>6</v>
      </c>
      <c r="D7" s="6" t="str">
        <f>SUBSTITUTE(SUBSTITUTE(CONCATENATE(B7,"@",C2)," ",""),"'","")</f>
        <v>Dacosta@lmco.com</v>
      </c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>
      <c r="A8" s="3" t="s">
        <v>4</v>
      </c>
      <c r="B8" s="3" t="s">
        <v>5</v>
      </c>
      <c r="C8" s="4" t="s">
        <v>6</v>
      </c>
      <c r="D8" s="5" t="str">
        <f>SUBSTITUTE(SUBSTITUTE(CONCATENATE(A8,"-",B8,"@",C2)," ",""),"'","")</f>
        <v>Dean-Dacosta@lmco.com</v>
      </c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>
      <c r="A9" s="3" t="s">
        <v>4</v>
      </c>
      <c r="B9" s="3" t="s">
        <v>5</v>
      </c>
      <c r="C9" s="4" t="s">
        <v>6</v>
      </c>
      <c r="D9" s="5" t="str">
        <f>SUBSTITUTE(SUBSTITUTE(CONCATENATE(B9,".",A9,"@",C9)," ",""),"'","")</f>
        <v>Dacosta.Dean@lmco.com</v>
      </c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>
      <c r="A10" s="3" t="s">
        <v>4</v>
      </c>
      <c r="B10" s="3" t="s">
        <v>5</v>
      </c>
      <c r="C10" s="4" t="s">
        <v>6</v>
      </c>
      <c r="D10" s="5" t="str">
        <f>SUBSTITUTE(SUBSTITUTE(CONCATENATE(A10,B10,"@",C10)," ",""),"'","")</f>
        <v>DeanDacosta@lmco.com</v>
      </c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>
      <c r="A11" s="3" t="s">
        <v>4</v>
      </c>
      <c r="B11" s="3" t="s">
        <v>5</v>
      </c>
      <c r="C11" s="4" t="s">
        <v>6</v>
      </c>
      <c r="D11" s="5" t="str">
        <f>SUBSTITUTE(SUBSTITUTE(CONCATENATE(B11,A11,"@",C11)," ",""),"'","")</f>
        <v>DacostaDean@lmco.com</v>
      </c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>
      <c r="A12" s="3" t="s">
        <v>4</v>
      </c>
      <c r="B12" s="3" t="s">
        <v>5</v>
      </c>
      <c r="C12" s="4" t="s">
        <v>6</v>
      </c>
      <c r="D12" s="5" t="str">
        <f>SUBSTITUTE(SUBSTITUTE(CONCATENATE(LEFT(B12,1),A12,"@",C12)," ",""),"'","")</f>
        <v>DDean@lmco.com</v>
      </c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</sheetData>
  <hyperlinks>
    <hyperlink ref="C2" r:id="rId1"/>
    <hyperlink ref="C3" r:id="rId2"/>
    <hyperlink ref="C4" r:id="rId3"/>
    <hyperlink ref="C5" r:id="rId4"/>
    <hyperlink ref="C6" r:id="rId5"/>
    <hyperlink ref="C7" r:id="rId6"/>
    <hyperlink ref="C8" r:id="rId7"/>
    <hyperlink ref="C9" r:id="rId8"/>
    <hyperlink ref="C10" r:id="rId9"/>
    <hyperlink ref="C11" r:id="rId10"/>
    <hyperlink ref="C12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workbookViewId="0">
      <selection activeCell="A2" sqref="A2:A12"/>
    </sheetView>
  </sheetViews>
  <sheetFormatPr defaultColWidth="17.28515625" defaultRowHeight="15" customHeight="1"/>
  <cols>
    <col min="1" max="1" width="13.140625" customWidth="1"/>
    <col min="2" max="2" width="17.28515625" customWidth="1"/>
    <col min="3" max="3" width="28.85546875" customWidth="1"/>
    <col min="4" max="4" width="42" customWidth="1"/>
    <col min="5" max="14" width="9.140625" customWidth="1"/>
  </cols>
  <sheetData>
    <row r="1" spans="1:14">
      <c r="A1" s="1" t="s">
        <v>0</v>
      </c>
      <c r="B1" s="1" t="s">
        <v>1</v>
      </c>
      <c r="C1" s="1" t="s">
        <v>2</v>
      </c>
      <c r="D1" s="1" t="s">
        <v>3</v>
      </c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0" t="s">
        <v>92</v>
      </c>
      <c r="B2" s="20" t="s">
        <v>93</v>
      </c>
      <c r="C2" s="7" t="s">
        <v>7</v>
      </c>
      <c r="D2" s="5" t="str">
        <f>SUBSTITUTE(SUBSTITUTE(CONCATENATE(A2,".",B2,"@",C2)," ",""),"'","")</f>
        <v>scott.britton@gmail.com</v>
      </c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0" t="s">
        <v>92</v>
      </c>
      <c r="B3" s="20" t="s">
        <v>93</v>
      </c>
      <c r="C3" s="7" t="s">
        <v>7</v>
      </c>
      <c r="D3" s="5" t="str">
        <f>SUBSTITUTE(SUBSTITUTE(CONCATENATE(A3,"_",B3,"@",C3)," ",""),"'","")</f>
        <v>scott_britton@gmail.com</v>
      </c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0" t="s">
        <v>92</v>
      </c>
      <c r="B4" s="20" t="s">
        <v>93</v>
      </c>
      <c r="C4" s="7" t="s">
        <v>7</v>
      </c>
      <c r="D4" s="5" t="str">
        <f>SUBSTITUTE(SUBSTITUTE(CONCATENATE(LEFT(A4,1),B4,"@",C4)," ",""),"'","")</f>
        <v>sbritton@gmail.com</v>
      </c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0" t="s">
        <v>92</v>
      </c>
      <c r="B5" s="20" t="s">
        <v>93</v>
      </c>
      <c r="C5" s="7" t="s">
        <v>7</v>
      </c>
      <c r="D5" s="5" t="str">
        <f>SUBSTITUTE(SUBSTITUTE(CONCATENATE(A5,(LEFT(B5,1)),"@",C2)," ",""),"'","")</f>
        <v>scottb@gmail.com</v>
      </c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20" t="s">
        <v>92</v>
      </c>
      <c r="B6" s="20" t="s">
        <v>93</v>
      </c>
      <c r="C6" s="7" t="s">
        <v>7</v>
      </c>
      <c r="D6" s="6" t="str">
        <f>SUBSTITUTE(SUBSTITUTE(CONCATENATE(A6,"@",C2)," ",""),"'","")</f>
        <v>scott@gmail.com</v>
      </c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>
      <c r="A7" s="20" t="s">
        <v>92</v>
      </c>
      <c r="B7" s="20" t="s">
        <v>93</v>
      </c>
      <c r="C7" s="7" t="s">
        <v>7</v>
      </c>
      <c r="D7" s="6" t="str">
        <f>SUBSTITUTE(SUBSTITUTE(CONCATENATE(B7,"@",C2)," ",""),"'","")</f>
        <v>britton@gmail.com</v>
      </c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>
      <c r="A8" s="20" t="s">
        <v>92</v>
      </c>
      <c r="B8" s="20" t="s">
        <v>93</v>
      </c>
      <c r="C8" s="7" t="s">
        <v>7</v>
      </c>
      <c r="D8" s="5" t="str">
        <f>SUBSTITUTE(SUBSTITUTE(CONCATENATE(A8,"-",B8,"@",C2)," ",""),"'","")</f>
        <v>scott-britton@gmail.com</v>
      </c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>
      <c r="A9" s="20" t="s">
        <v>92</v>
      </c>
      <c r="B9" s="20" t="s">
        <v>93</v>
      </c>
      <c r="C9" s="7" t="s">
        <v>7</v>
      </c>
      <c r="D9" s="5" t="str">
        <f>SUBSTITUTE(SUBSTITUTE(CONCATENATE(B9,".",A9,"@",C9)," ",""),"'","")</f>
        <v>britton.scott@gmail.com</v>
      </c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>
      <c r="A10" s="20" t="s">
        <v>92</v>
      </c>
      <c r="B10" s="20" t="s">
        <v>93</v>
      </c>
      <c r="C10" s="7" t="s">
        <v>7</v>
      </c>
      <c r="D10" s="5" t="str">
        <f>SUBSTITUTE(SUBSTITUTE(CONCATENATE(A10,B10,"@",C10)," ",""),"'","")</f>
        <v>scottbritton@gmail.com</v>
      </c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>
      <c r="A11" s="20" t="s">
        <v>92</v>
      </c>
      <c r="B11" s="20" t="s">
        <v>93</v>
      </c>
      <c r="C11" s="7" t="s">
        <v>7</v>
      </c>
      <c r="D11" s="5" t="str">
        <f>SUBSTITUTE(SUBSTITUTE(CONCATENATE(B11,A11,"@",C11)," ",""),"'","")</f>
        <v>brittonscott@gmail.com</v>
      </c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>
      <c r="A12" s="20" t="s">
        <v>92</v>
      </c>
      <c r="B12" s="20" t="s">
        <v>93</v>
      </c>
      <c r="C12" s="7" t="s">
        <v>7</v>
      </c>
      <c r="D12" s="5" t="str">
        <f>SUBSTITUTE(SUBSTITUTE(CONCATENATE(LEFT(B12,1),A12,"@",C12)," ",""),"'","")</f>
        <v>bscott@gmail.com</v>
      </c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>
      <c r="A13" s="20" t="s">
        <v>92</v>
      </c>
      <c r="B13" s="20" t="s">
        <v>93</v>
      </c>
      <c r="C13" s="7" t="s">
        <v>8</v>
      </c>
      <c r="D13" s="5" t="str">
        <f>SUBSTITUTE(SUBSTITUTE(CONCATENATE(A13,".",B13,"@",C13)," ",""),"'","")</f>
        <v>scott.britton@yahoo.com</v>
      </c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>
      <c r="A14" s="20" t="s">
        <v>92</v>
      </c>
      <c r="B14" s="20" t="s">
        <v>93</v>
      </c>
      <c r="C14" s="8" t="s">
        <v>8</v>
      </c>
      <c r="D14" s="5" t="str">
        <f>SUBSTITUTE(SUBSTITUTE(CONCATENATE(A14,"_",B14,"@",C14)," ",""),"'","")</f>
        <v>scott_britton@yahoo.com</v>
      </c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>
      <c r="A15" s="20" t="s">
        <v>92</v>
      </c>
      <c r="B15" s="20" t="s">
        <v>93</v>
      </c>
      <c r="C15" s="8" t="s">
        <v>8</v>
      </c>
      <c r="D15" s="5" t="str">
        <f>SUBSTITUTE(SUBSTITUTE(CONCATENATE(LEFT(A15,1),B15,"@",C15)," ",""),"'","")</f>
        <v>sbritton@yahoo.com</v>
      </c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>
      <c r="A16" s="20" t="s">
        <v>92</v>
      </c>
      <c r="B16" s="20" t="s">
        <v>93</v>
      </c>
      <c r="C16" s="8" t="s">
        <v>8</v>
      </c>
      <c r="D16" s="5" t="str">
        <f>SUBSTITUTE(SUBSTITUTE(CONCATENATE(A16,(LEFT(B16,1)),"@",C13)," ",""),"'","")</f>
        <v>scottb@yahoo.com</v>
      </c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>
      <c r="A17" s="20" t="s">
        <v>92</v>
      </c>
      <c r="B17" s="20" t="s">
        <v>93</v>
      </c>
      <c r="C17" s="8" t="s">
        <v>8</v>
      </c>
      <c r="D17" s="6" t="str">
        <f>SUBSTITUTE(SUBSTITUTE(CONCATENATE(A17,"@",C13)," ",""),"'","")</f>
        <v>scott@yahoo.com</v>
      </c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>
      <c r="A18" s="20" t="s">
        <v>92</v>
      </c>
      <c r="B18" s="20" t="s">
        <v>93</v>
      </c>
      <c r="C18" s="8" t="s">
        <v>8</v>
      </c>
      <c r="D18" s="6" t="str">
        <f>SUBSTITUTE(SUBSTITUTE(CONCATENATE(B18,"@",C13)," ",""),"'","")</f>
        <v>britton@yahoo.com</v>
      </c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>
      <c r="A19" s="20" t="s">
        <v>92</v>
      </c>
      <c r="B19" s="20" t="s">
        <v>93</v>
      </c>
      <c r="C19" s="8" t="s">
        <v>8</v>
      </c>
      <c r="D19" s="5" t="str">
        <f>SUBSTITUTE(SUBSTITUTE(CONCATENATE(A19,"-",B19,"@",C13)," ",""),"'","")</f>
        <v>scott-britton@yahoo.com</v>
      </c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>
      <c r="A20" s="20" t="s">
        <v>92</v>
      </c>
      <c r="B20" s="20" t="s">
        <v>93</v>
      </c>
      <c r="C20" s="8" t="s">
        <v>8</v>
      </c>
      <c r="D20" s="5" t="str">
        <f>SUBSTITUTE(SUBSTITUTE(CONCATENATE(B20,".",A20,"@",C20)," ",""),"'","")</f>
        <v>britton.scott@yahoo.com</v>
      </c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>
      <c r="A21" s="20" t="s">
        <v>92</v>
      </c>
      <c r="B21" s="20" t="s">
        <v>93</v>
      </c>
      <c r="C21" s="8" t="s">
        <v>8</v>
      </c>
      <c r="D21" s="5" t="str">
        <f>SUBSTITUTE(SUBSTITUTE(CONCATENATE(A21,B21,"@",C21)," ",""),"'","")</f>
        <v>scottbritton@yahoo.com</v>
      </c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>
      <c r="A22" s="20" t="s">
        <v>92</v>
      </c>
      <c r="B22" s="20" t="s">
        <v>93</v>
      </c>
      <c r="C22" s="8" t="s">
        <v>8</v>
      </c>
      <c r="D22" s="5" t="str">
        <f>SUBSTITUTE(SUBSTITUTE(CONCATENATE(B22,A22,"@",C22)," ",""),"'","")</f>
        <v>brittonscott@yahoo.com</v>
      </c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>
      <c r="A23" s="20" t="s">
        <v>92</v>
      </c>
      <c r="B23" s="20" t="s">
        <v>93</v>
      </c>
      <c r="C23" s="8" t="s">
        <v>8</v>
      </c>
      <c r="D23" s="5" t="str">
        <f>SUBSTITUTE(SUBSTITUTE(CONCATENATE(LEFT(B23,1),A23,"@",C23)," ",""),"'","")</f>
        <v>bscott@yahoo.com</v>
      </c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>
      <c r="A24" s="20" t="s">
        <v>92</v>
      </c>
      <c r="B24" s="20" t="s">
        <v>93</v>
      </c>
      <c r="C24" s="7" t="s">
        <v>9</v>
      </c>
      <c r="D24" s="5" t="str">
        <f>SUBSTITUTE(SUBSTITUTE(CONCATENATE(A24,".",B24,"@",C24)," ",""),"'","")</f>
        <v>scott.britton@hotmail.com</v>
      </c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>
      <c r="A25" s="20" t="s">
        <v>92</v>
      </c>
      <c r="B25" s="20" t="s">
        <v>93</v>
      </c>
      <c r="C25" s="7" t="s">
        <v>9</v>
      </c>
      <c r="D25" s="5" t="str">
        <f>SUBSTITUTE(SUBSTITUTE(CONCATENATE(A25,"_",B25,"@",C25)," ",""),"'","")</f>
        <v>scott_britton@hotmail.com</v>
      </c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>
      <c r="A26" s="20" t="s">
        <v>92</v>
      </c>
      <c r="B26" s="20" t="s">
        <v>93</v>
      </c>
      <c r="C26" s="7" t="s">
        <v>9</v>
      </c>
      <c r="D26" s="5" t="str">
        <f>SUBSTITUTE(SUBSTITUTE(CONCATENATE(LEFT(A26,1),B26,"@",C26)," ",""),"'","")</f>
        <v>sbritton@hotmail.com</v>
      </c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>
      <c r="A27" s="20" t="s">
        <v>92</v>
      </c>
      <c r="B27" s="20" t="s">
        <v>93</v>
      </c>
      <c r="C27" s="7" t="s">
        <v>9</v>
      </c>
      <c r="D27" s="5" t="str">
        <f>SUBSTITUTE(SUBSTITUTE(CONCATENATE(A27,(LEFT(B27,1)),"@",C24)," ",""),"'","")</f>
        <v>scottb@hotmail.com</v>
      </c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>
      <c r="A28" s="20" t="s">
        <v>92</v>
      </c>
      <c r="B28" s="20" t="s">
        <v>93</v>
      </c>
      <c r="C28" s="7" t="s">
        <v>9</v>
      </c>
      <c r="D28" s="6" t="str">
        <f>SUBSTITUTE(SUBSTITUTE(CONCATENATE(A28,"@",C24)," ",""),"'","")</f>
        <v>scott@hotmail.com</v>
      </c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>
      <c r="A29" s="20" t="s">
        <v>92</v>
      </c>
      <c r="B29" s="20" t="s">
        <v>93</v>
      </c>
      <c r="C29" s="7" t="s">
        <v>9</v>
      </c>
      <c r="D29" s="6" t="str">
        <f>SUBSTITUTE(SUBSTITUTE(CONCATENATE(B29,"@",C24)," ",""),"'","")</f>
        <v>britton@hotmail.com</v>
      </c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>
      <c r="A30" s="20" t="s">
        <v>92</v>
      </c>
      <c r="B30" s="20" t="s">
        <v>93</v>
      </c>
      <c r="C30" s="7" t="s">
        <v>9</v>
      </c>
      <c r="D30" s="5" t="str">
        <f>SUBSTITUTE(SUBSTITUTE(CONCATENATE(A30,"-",B30,"@",C24)," ",""),"'","")</f>
        <v>scott-britton@hotmail.com</v>
      </c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>
      <c r="A31" s="20" t="s">
        <v>92</v>
      </c>
      <c r="B31" s="20" t="s">
        <v>93</v>
      </c>
      <c r="C31" s="7" t="s">
        <v>9</v>
      </c>
      <c r="D31" s="5" t="str">
        <f>SUBSTITUTE(SUBSTITUTE(CONCATENATE(B31,".",A31,"@",C31)," ",""),"'","")</f>
        <v>britton.scott@hotmail.com</v>
      </c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>
      <c r="A32" s="20" t="s">
        <v>92</v>
      </c>
      <c r="B32" s="20" t="s">
        <v>93</v>
      </c>
      <c r="C32" s="7" t="s">
        <v>9</v>
      </c>
      <c r="D32" s="5" t="str">
        <f>SUBSTITUTE(SUBSTITUTE(CONCATENATE(A32,B32,"@",C32)," ",""),"'","")</f>
        <v>scottbritton@hotmail.com</v>
      </c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>
      <c r="A33" s="20" t="s">
        <v>92</v>
      </c>
      <c r="B33" s="20" t="s">
        <v>93</v>
      </c>
      <c r="C33" s="7" t="s">
        <v>9</v>
      </c>
      <c r="D33" s="5" t="str">
        <f>SUBSTITUTE(SUBSTITUTE(CONCATENATE(B33,A33,"@",C33)," ",""),"'","")</f>
        <v>brittonscott@hotmail.com</v>
      </c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>
      <c r="A34" s="20" t="s">
        <v>92</v>
      </c>
      <c r="B34" s="20" t="s">
        <v>93</v>
      </c>
      <c r="C34" s="7" t="s">
        <v>9</v>
      </c>
      <c r="D34" s="5" t="str">
        <f>SUBSTITUTE(SUBSTITUTE(CONCATENATE(LEFT(B34,1),A34,"@",C34)," ",""),"'","")</f>
        <v>bscott@hotmail.com</v>
      </c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>
      <c r="A35" s="20" t="s">
        <v>92</v>
      </c>
      <c r="B35" s="20" t="s">
        <v>93</v>
      </c>
      <c r="C35" s="7" t="s">
        <v>10</v>
      </c>
      <c r="D35" s="5" t="str">
        <f>SUBSTITUTE(SUBSTITUTE(CONCATENATE(A35,".",B35,"@",C35)," ",""),"'","")</f>
        <v>scott.britton@outlook.com</v>
      </c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>
      <c r="A36" s="20" t="s">
        <v>92</v>
      </c>
      <c r="B36" s="20" t="s">
        <v>93</v>
      </c>
      <c r="C36" s="7" t="s">
        <v>10</v>
      </c>
      <c r="D36" s="5" t="str">
        <f>SUBSTITUTE(SUBSTITUTE(CONCATENATE(A36,"_",B36,"@",C36)," ",""),"'","")</f>
        <v>scott_britton@outlook.com</v>
      </c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>
      <c r="A37" s="20" t="s">
        <v>92</v>
      </c>
      <c r="B37" s="20" t="s">
        <v>93</v>
      </c>
      <c r="C37" s="7" t="s">
        <v>10</v>
      </c>
      <c r="D37" s="5" t="str">
        <f>SUBSTITUTE(SUBSTITUTE(CONCATENATE(LEFT(A37,1),B37,"@",C37)," ",""),"'","")</f>
        <v>sbritton@outlook.com</v>
      </c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>
      <c r="A38" s="20" t="s">
        <v>92</v>
      </c>
      <c r="B38" s="20" t="s">
        <v>93</v>
      </c>
      <c r="C38" s="7" t="s">
        <v>10</v>
      </c>
      <c r="D38" s="5" t="str">
        <f>SUBSTITUTE(SUBSTITUTE(CONCATENATE(A38,(LEFT(B38,1)),"@",C35)," ",""),"'","")</f>
        <v>scottb@outlook.com</v>
      </c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>
      <c r="A39" s="20" t="s">
        <v>92</v>
      </c>
      <c r="B39" s="20" t="s">
        <v>93</v>
      </c>
      <c r="C39" s="7" t="s">
        <v>10</v>
      </c>
      <c r="D39" s="6" t="str">
        <f>SUBSTITUTE(SUBSTITUTE(CONCATENATE(A39,"@",C35)," ",""),"'","")</f>
        <v>scott@outlook.com</v>
      </c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>
      <c r="A40" s="20" t="s">
        <v>92</v>
      </c>
      <c r="B40" s="20" t="s">
        <v>93</v>
      </c>
      <c r="C40" s="7" t="s">
        <v>10</v>
      </c>
      <c r="D40" s="6" t="str">
        <f>SUBSTITUTE(SUBSTITUTE(CONCATENATE(B40,"@",C35)," ",""),"'","")</f>
        <v>britton@outlook.com</v>
      </c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>
      <c r="A41" s="20" t="s">
        <v>92</v>
      </c>
      <c r="B41" s="20" t="s">
        <v>93</v>
      </c>
      <c r="C41" s="7" t="s">
        <v>10</v>
      </c>
      <c r="D41" s="5" t="str">
        <f>SUBSTITUTE(SUBSTITUTE(CONCATENATE(A41,"-",B41,"@",C35)," ",""),"'","")</f>
        <v>scott-britton@outlook.com</v>
      </c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>
      <c r="A42" s="20" t="s">
        <v>92</v>
      </c>
      <c r="B42" s="20" t="s">
        <v>93</v>
      </c>
      <c r="C42" s="7" t="s">
        <v>10</v>
      </c>
      <c r="D42" s="5" t="str">
        <f>SUBSTITUTE(SUBSTITUTE(CONCATENATE(B42,".",A42,"@",C42)," ",""),"'","")</f>
        <v>britton.scott@outlook.com</v>
      </c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>
      <c r="A43" s="20" t="s">
        <v>92</v>
      </c>
      <c r="B43" s="20" t="s">
        <v>93</v>
      </c>
      <c r="C43" s="7" t="s">
        <v>10</v>
      </c>
      <c r="D43" s="5" t="str">
        <f>SUBSTITUTE(SUBSTITUTE(CONCATENATE(A43,B43,"@",C43)," ",""),"'","")</f>
        <v>scottbritton@outlook.com</v>
      </c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>
      <c r="A44" s="20" t="s">
        <v>92</v>
      </c>
      <c r="B44" s="20" t="s">
        <v>93</v>
      </c>
      <c r="C44" s="7" t="s">
        <v>10</v>
      </c>
      <c r="D44" s="5" t="str">
        <f>SUBSTITUTE(SUBSTITUTE(CONCATENATE(B44,A44,"@",C44)," ",""),"'","")</f>
        <v>brittonscott@outlook.com</v>
      </c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>
      <c r="A45" s="20" t="s">
        <v>92</v>
      </c>
      <c r="B45" s="20" t="s">
        <v>93</v>
      </c>
      <c r="C45" s="7" t="s">
        <v>10</v>
      </c>
      <c r="D45" s="5" t="str">
        <f>SUBSTITUTE(SUBSTITUTE(CONCATENATE(LEFT(B45,1),A45,"@",C45)," ",""),"'","")</f>
        <v>bscott@outlook.com</v>
      </c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>
      <c r="A46" s="20" t="s">
        <v>92</v>
      </c>
      <c r="B46" s="20" t="s">
        <v>93</v>
      </c>
      <c r="C46" s="2" t="s">
        <v>82</v>
      </c>
      <c r="D46" s="5" t="str">
        <f>SUBSTITUTE(SUBSTITUTE(CONCATENATE(A46,".",B46,"@",C46)," ",""),"'","")</f>
        <v>scott.britton@aol.com</v>
      </c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>
      <c r="A47" s="20" t="s">
        <v>92</v>
      </c>
      <c r="B47" s="20" t="s">
        <v>93</v>
      </c>
      <c r="C47" s="2" t="s">
        <v>82</v>
      </c>
      <c r="D47" s="5" t="str">
        <f>SUBSTITUTE(SUBSTITUTE(CONCATENATE(A47,"_",B47,"@",C47)," ",""),"'","")</f>
        <v>scott_britton@aol.com</v>
      </c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>
      <c r="A48" s="20" t="s">
        <v>92</v>
      </c>
      <c r="B48" s="20" t="s">
        <v>93</v>
      </c>
      <c r="C48" s="2" t="s">
        <v>82</v>
      </c>
      <c r="D48" s="5" t="str">
        <f>SUBSTITUTE(SUBSTITUTE(CONCATENATE(LEFT(A48,1),B48,"@",C48)," ",""),"'","")</f>
        <v>sbritton@aol.com</v>
      </c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>
      <c r="A49" s="20" t="s">
        <v>92</v>
      </c>
      <c r="B49" s="20" t="s">
        <v>93</v>
      </c>
      <c r="C49" s="2" t="s">
        <v>82</v>
      </c>
      <c r="D49" s="5" t="str">
        <f>SUBSTITUTE(SUBSTITUTE(CONCATENATE(A49,(LEFT(B49,1)),"@",C46)," ",""),"'","")</f>
        <v>scottb@aol.com</v>
      </c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>
      <c r="A50" s="20" t="s">
        <v>92</v>
      </c>
      <c r="B50" s="20" t="s">
        <v>93</v>
      </c>
      <c r="C50" s="2" t="s">
        <v>82</v>
      </c>
      <c r="D50" s="6" t="str">
        <f>SUBSTITUTE(SUBSTITUTE(CONCATENATE(A50,"@",C46)," ",""),"'","")</f>
        <v>scott@aol.com</v>
      </c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>
      <c r="A51" s="20" t="s">
        <v>92</v>
      </c>
      <c r="B51" s="20" t="s">
        <v>93</v>
      </c>
      <c r="C51" s="2" t="s">
        <v>82</v>
      </c>
      <c r="D51" s="6" t="str">
        <f>SUBSTITUTE(SUBSTITUTE(CONCATENATE(B51,"@",C46)," ",""),"'","")</f>
        <v>britton@aol.com</v>
      </c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0" t="s">
        <v>92</v>
      </c>
      <c r="B52" s="20" t="s">
        <v>93</v>
      </c>
      <c r="C52" s="2" t="s">
        <v>82</v>
      </c>
      <c r="D52" s="5" t="str">
        <f>SUBSTITUTE(SUBSTITUTE(CONCATENATE(A52,"-",B52,"@",C46)," ",""),"'","")</f>
        <v>scott-britton@aol.com</v>
      </c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>
      <c r="A53" s="20" t="s">
        <v>92</v>
      </c>
      <c r="B53" s="20" t="s">
        <v>93</v>
      </c>
      <c r="C53" s="2" t="s">
        <v>82</v>
      </c>
      <c r="D53" s="5" t="str">
        <f>SUBSTITUTE(SUBSTITUTE(CONCATENATE(B53,".",A53,"@",C53)," ",""),"'","")</f>
        <v>britton.scott@aol.com</v>
      </c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>
      <c r="A54" s="20" t="s">
        <v>92</v>
      </c>
      <c r="B54" s="20" t="s">
        <v>93</v>
      </c>
      <c r="C54" s="2" t="s">
        <v>82</v>
      </c>
      <c r="D54" s="5" t="str">
        <f>SUBSTITUTE(SUBSTITUTE(CONCATENATE(A54,B54,"@",C54)," ",""),"'","")</f>
        <v>scottbritton@aol.com</v>
      </c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>
      <c r="A55" s="20" t="s">
        <v>92</v>
      </c>
      <c r="B55" s="20" t="s">
        <v>93</v>
      </c>
      <c r="C55" s="2" t="s">
        <v>82</v>
      </c>
      <c r="D55" s="5" t="str">
        <f>SUBSTITUTE(SUBSTITUTE(CONCATENATE(B55,A55,"@",C55)," ",""),"'","")</f>
        <v>brittonscott@aol.com</v>
      </c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>
      <c r="A56" s="20" t="s">
        <v>92</v>
      </c>
      <c r="B56" s="20" t="s">
        <v>93</v>
      </c>
      <c r="C56" s="2" t="s">
        <v>82</v>
      </c>
      <c r="D56" s="5" t="str">
        <f>SUBSTITUTE(SUBSTITUTE(CONCATENATE(LEFT(B56,1),A56,"@",C56)," ",""),"'","")</f>
        <v>bscott@aol.com</v>
      </c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</sheetData>
  <hyperlinks>
    <hyperlink ref="C2" r:id="rId1"/>
    <hyperlink ref="C3" r:id="rId2"/>
    <hyperlink ref="C4" r:id="rId3"/>
    <hyperlink ref="C5" r:id="rId4"/>
    <hyperlink ref="C6" r:id="rId5"/>
    <hyperlink ref="C7" r:id="rId6"/>
    <hyperlink ref="C8" r:id="rId7"/>
    <hyperlink ref="C9" r:id="rId8"/>
    <hyperlink ref="C10" r:id="rId9"/>
    <hyperlink ref="C11" r:id="rId10"/>
    <hyperlink ref="C12" r:id="rId11"/>
    <hyperlink ref="C13" r:id="rId12"/>
    <hyperlink ref="C14" r:id="rId13"/>
    <hyperlink ref="C15" r:id="rId14"/>
    <hyperlink ref="C16" r:id="rId15"/>
    <hyperlink ref="C17" r:id="rId16"/>
    <hyperlink ref="C18" r:id="rId17"/>
    <hyperlink ref="C19" r:id="rId18"/>
    <hyperlink ref="C20" r:id="rId19"/>
    <hyperlink ref="C21" r:id="rId20"/>
    <hyperlink ref="C22" r:id="rId21"/>
    <hyperlink ref="C23" r:id="rId22"/>
    <hyperlink ref="C24" r:id="rId23"/>
    <hyperlink ref="C25" r:id="rId24"/>
    <hyperlink ref="C26" r:id="rId25"/>
    <hyperlink ref="C27" r:id="rId26"/>
    <hyperlink ref="C28" r:id="rId27"/>
    <hyperlink ref="C29" r:id="rId28"/>
    <hyperlink ref="C30" r:id="rId29"/>
    <hyperlink ref="C31" r:id="rId30"/>
    <hyperlink ref="C32" r:id="rId31"/>
    <hyperlink ref="C33" r:id="rId32"/>
    <hyperlink ref="C34" r:id="rId33"/>
    <hyperlink ref="C35" r:id="rId34"/>
    <hyperlink ref="C36" r:id="rId35"/>
    <hyperlink ref="C37" r:id="rId36"/>
    <hyperlink ref="C38" r:id="rId37"/>
    <hyperlink ref="C39" r:id="rId38"/>
    <hyperlink ref="C40" r:id="rId39"/>
    <hyperlink ref="C41" r:id="rId40"/>
    <hyperlink ref="C42" r:id="rId41"/>
    <hyperlink ref="C43" r:id="rId42"/>
    <hyperlink ref="C44" r:id="rId43"/>
    <hyperlink ref="C45" r:id="rId44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A7" sqref="A7"/>
    </sheetView>
  </sheetViews>
  <sheetFormatPr defaultRowHeight="12.75"/>
  <cols>
    <col min="1" max="1" width="14.5703125" customWidth="1"/>
    <col min="2" max="2" width="20.42578125" customWidth="1"/>
    <col min="3" max="3" width="29.5703125" customWidth="1"/>
  </cols>
  <sheetData>
    <row r="1" spans="1:3" ht="15">
      <c r="A1" s="1" t="s">
        <v>87</v>
      </c>
      <c r="B1" s="1" t="s">
        <v>86</v>
      </c>
      <c r="C1" s="1" t="s">
        <v>3</v>
      </c>
    </row>
    <row r="2" spans="1:3">
      <c r="A2" s="20" t="s">
        <v>84</v>
      </c>
      <c r="B2" s="20" t="s">
        <v>94</v>
      </c>
      <c r="C2" s="5" t="str">
        <f>SUBSTITUTE(SUBSTITUTE(CONCATENATE(A2,"@",B2)," ",""),"'","")</f>
        <v>email@ginstrom.com</v>
      </c>
    </row>
    <row r="3" spans="1:3">
      <c r="A3" s="20" t="s">
        <v>85</v>
      </c>
      <c r="B3" s="20" t="s">
        <v>94</v>
      </c>
      <c r="C3" s="5" t="str">
        <f t="shared" ref="C3:C10" si="0">SUBSTITUTE(SUBSTITUTE(CONCATENATE(A3,"@",B3)," ",""),"'","")</f>
        <v>contact@ginstrom.com</v>
      </c>
    </row>
    <row r="4" spans="1:3">
      <c r="A4" s="20" t="s">
        <v>88</v>
      </c>
      <c r="B4" s="20" t="s">
        <v>94</v>
      </c>
      <c r="C4" s="5" t="str">
        <f t="shared" si="0"/>
        <v>contactme@ginstrom.com</v>
      </c>
    </row>
    <row r="5" spans="1:3">
      <c r="A5" s="20" t="s">
        <v>83</v>
      </c>
      <c r="B5" s="20" t="s">
        <v>94</v>
      </c>
      <c r="C5" s="5" t="str">
        <f t="shared" si="0"/>
        <v>info@ginstrom.com</v>
      </c>
    </row>
    <row r="6" spans="1:3">
      <c r="A6" s="20" t="s">
        <v>89</v>
      </c>
      <c r="B6" s="20" t="s">
        <v>94</v>
      </c>
      <c r="C6" s="5" t="str">
        <f t="shared" si="0"/>
        <v>inquiry@ginstrom.com</v>
      </c>
    </row>
    <row r="7" spans="1:3">
      <c r="A7" s="20" t="s">
        <v>95</v>
      </c>
      <c r="B7" s="20" t="s">
        <v>94</v>
      </c>
      <c r="C7" s="5" t="str">
        <f t="shared" si="0"/>
        <v>Ryan@ginstrom.com</v>
      </c>
    </row>
    <row r="8" spans="1:3">
      <c r="A8" s="20" t="s">
        <v>96</v>
      </c>
      <c r="B8" s="20" t="s">
        <v>94</v>
      </c>
      <c r="C8" s="5" t="str">
        <f t="shared" si="0"/>
        <v>Ginstrom@ginstrom.com</v>
      </c>
    </row>
    <row r="9" spans="1:3">
      <c r="A9" s="23" t="s">
        <v>97</v>
      </c>
      <c r="B9" s="20" t="s">
        <v>94</v>
      </c>
      <c r="C9" s="5" t="str">
        <f t="shared" si="0"/>
        <v>RyanGinstrom@ginstrom.com</v>
      </c>
    </row>
    <row r="10" spans="1:3">
      <c r="A10" s="20" t="s">
        <v>90</v>
      </c>
      <c r="B10" s="20" t="s">
        <v>94</v>
      </c>
      <c r="C10" s="5" t="str">
        <f t="shared" si="0"/>
        <v>sales@ginstrom.com</v>
      </c>
    </row>
    <row r="11" spans="1:3">
      <c r="A11" s="4"/>
      <c r="B11" s="20"/>
      <c r="C11" s="5"/>
    </row>
    <row r="19" spans="1:1" ht="16.5">
      <c r="A19" s="22" t="s">
        <v>98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C2" sqref="C2:C27"/>
    </sheetView>
  </sheetViews>
  <sheetFormatPr defaultColWidth="17.28515625" defaultRowHeight="15" customHeight="1"/>
  <cols>
    <col min="1" max="1" width="17.5703125" customWidth="1"/>
    <col min="2" max="2" width="9.140625" customWidth="1"/>
    <col min="3" max="3" width="47.5703125" customWidth="1"/>
    <col min="4" max="13" width="9.140625" customWidth="1"/>
  </cols>
  <sheetData>
    <row r="1" spans="1:13">
      <c r="A1" s="1" t="s">
        <v>11</v>
      </c>
      <c r="B1" s="1"/>
      <c r="C1" s="1" t="s">
        <v>3</v>
      </c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21" t="s">
        <v>91</v>
      </c>
      <c r="B2" s="2"/>
      <c r="C2" s="2" t="str">
        <f>SUBSTITUTE(SUBSTITUTE(CONCATENATE(A2,"@aol.com")," ",""),"'","")</f>
        <v>gehunter1@aol.com</v>
      </c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2"/>
      <c r="B3" s="2"/>
      <c r="C3" s="2" t="str">
        <f>SUBSTITUTE(SUBSTITUTE(CONCATENATE(A2,"@gmail.com")," ",""),"'","")</f>
        <v>gehunter1@gmail.com</v>
      </c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>
      <c r="A4" s="2"/>
      <c r="B4" s="2"/>
      <c r="C4" s="2" t="str">
        <f>SUBSTITUTE(SUBSTITUTE(CONCATENATE(A2,"@hotmail.com")," ",""),"'","")</f>
        <v>gehunter1@hotmail.com</v>
      </c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>
      <c r="A5" s="2"/>
      <c r="B5" s="2"/>
      <c r="C5" s="2" t="str">
        <f>SUBSTITUTE(SUBSTITUTE(CONCATENATE(A2,"@msn.com")," ",""),"'","")</f>
        <v>gehunter1@msn.com</v>
      </c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>
      <c r="A6" s="2"/>
      <c r="B6" s="2"/>
      <c r="C6" s="2" t="str">
        <f>SUBSTITUTE(SUBSTITUTE(CONCATENATE(A2,"@excite.com")," ",""),"'","")</f>
        <v>gehunter1@excite.com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>
      <c r="A7" s="2"/>
      <c r="B7" s="2"/>
      <c r="C7" s="2" t="str">
        <f>SUBSTITUTE(SUBSTITUTE(CONCATENATE(A2,"@comcast.net")," ",""),"'","")</f>
        <v>gehunter1@comcast.net</v>
      </c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>
      <c r="A8" s="2"/>
      <c r="B8" s="2"/>
      <c r="C8" s="2" t="str">
        <f>SUBSTITUTE(SUBSTITUTE(CONCATENATE(A2,"@me.com")," ",""),"'","")</f>
        <v>gehunter1@me.com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>
      <c r="A9" s="2"/>
      <c r="B9" s="2"/>
      <c r="C9" s="2" t="str">
        <f>SUBSTITUTE(SUBSTITUTE(CONCATENATE(A2,"@sbcglobal.net")," ",""),"'","")</f>
        <v>gehunter1@sbcglobal.net</v>
      </c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>
      <c r="A10" s="2"/>
      <c r="B10" s="2"/>
      <c r="C10" s="2" t="str">
        <f>SUBSTITUTE(SUBSTITUTE(CONCATENATE(A2,"@verizon.net")," ",""),"'","")</f>
        <v>gehunter1@verizon.net</v>
      </c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>
      <c r="A11" s="2"/>
      <c r="B11" s="2"/>
      <c r="C11" s="2" t="str">
        <f>SUBSTITUTE(SUBSTITUTE(CONCATENATE(A2,"@netzero.com")," ",""),"'","")</f>
        <v>gehunter1@netzero.com</v>
      </c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>
      <c r="A12" s="2"/>
      <c r="B12" s="2"/>
      <c r="C12" s="2" t="str">
        <f>SUBSTITUTE(SUBSTITUTE(CONCATENATE(A2,"@inbox.com")," ",""),"'","")</f>
        <v>gehunter1@inbox.com</v>
      </c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>
      <c r="A13" s="2"/>
      <c r="B13" s="2"/>
      <c r="C13" s="2" t="str">
        <f>SUBSTITUTE(SUBSTITUTE(CONCATENATE(A2,"@fastmail.com")," ",""),"'","")</f>
        <v>gehunter1@fastmail.com</v>
      </c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>
      <c r="A14" s="2"/>
      <c r="B14" s="2"/>
      <c r="C14" s="2" t="str">
        <f>SUBSTITUTE(SUBSTITUTE(CONCATENATE(A2,"@mail.com")," ",""),"'","")</f>
        <v>gehunter1@mail.com</v>
      </c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>
      <c r="A15" s="2"/>
      <c r="B15" s="2"/>
      <c r="C15" s="2" t="str">
        <f>SUBSTITUTE(SUBSTITUTE(CONCATENATE(A2,"@lycos.com")," ",""),"'","")</f>
        <v>gehunter1@lycos.com</v>
      </c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>
      <c r="A16" s="2"/>
      <c r="B16" s="2"/>
      <c r="C16" s="2" t="str">
        <f>SUBSTITUTE(SUBSTITUTE(CONCATENATE(A2,"@care2.com")," ",""),"'","")</f>
        <v>gehunter1@care2.com</v>
      </c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>
      <c r="A17" s="2"/>
      <c r="B17" s="2"/>
      <c r="C17" s="2" t="str">
        <f>SUBSTITUTE(SUBSTITUTE(CONCATENATE(A2,"@gmx.com")," ",""),"'","")</f>
        <v>gehunter1@gmx.com</v>
      </c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>
      <c r="A18" s="2"/>
      <c r="B18" s="2"/>
      <c r="C18" s="2" t="str">
        <f>SUBSTITUTE(SUBSTITUTE(CONCATENATE(A2,"@gawab.com")," ",""),"'","")</f>
        <v>gehunter1@gawab.com</v>
      </c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>
      <c r="A19" s="2"/>
      <c r="B19" s="2"/>
      <c r="C19" s="2" t="str">
        <f>SUBSTITUTE(SUBSTITUTE(CONCATENATE(A2,"@outlook.com")," ",""),"'","")</f>
        <v>gehunter1@outlook.com</v>
      </c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>
      <c r="A20" s="2"/>
      <c r="B20" s="2"/>
      <c r="C20" s="2" t="str">
        <f>SUBSTITUTE(SUBSTITUTE(CONCATENATE(A2,"@bellsouth.com")," ",""),"'","")</f>
        <v>gehunter1@bellsouth.com</v>
      </c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>
      <c r="A21" s="2"/>
      <c r="B21" s="2"/>
      <c r="C21" s="2" t="str">
        <f>SUBSTITUTE(SUBSTITUTE(CONCATENATE(A2,"@earthlink.net")," ",""),"'","")</f>
        <v>gehunter1@earthlink.net</v>
      </c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>
      <c r="A22" s="2"/>
      <c r="B22" s="2"/>
      <c r="C22" s="2" t="str">
        <f>SUBSTITUTE(SUBSTITUTE(CONCATENATE(A2,"@cox.net")," ",""),"'","")</f>
        <v>gehunter1@cox.net</v>
      </c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>
      <c r="A23" s="2"/>
      <c r="B23" s="2"/>
      <c r="C23" s="2" t="str">
        <f>SUBSTITUTE(SUBSTITUTE(CONCATENATE(A2,"@rediffmail.com")," ",""),"'","")</f>
        <v>gehunter1@rediffmail.com</v>
      </c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>
      <c r="A24" s="2"/>
      <c r="B24" s="2"/>
      <c r="C24" s="2" t="str">
        <f>SUBSTITUTE(SUBSTITUTE(CONCATENATE(A2,"@btinternet.com")," ",""),"'","")</f>
        <v>gehunter1@btinternet.com</v>
      </c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>
      <c r="A25" s="2"/>
      <c r="B25" s="2"/>
      <c r="C25" s="2" t="str">
        <f>SUBSTITUTE(SUBSTITUTE(CONCATENATE(A2,"@charter.net")," ",""),"'","")</f>
        <v>gehunter1@charter.net</v>
      </c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>
      <c r="A26" s="2"/>
      <c r="B26" s="2"/>
      <c r="C26" s="2" t="str">
        <f>SUBSTITUTE(SUBSTITUTE(CONCATENATE(A2,"@ntlworld.com")," ",""),"'","")</f>
        <v>gehunter1@ntlworld.com</v>
      </c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>
      <c r="A27" s="2"/>
      <c r="B27" s="2"/>
      <c r="C27" s="2" t="str">
        <f>SUBSTITUTE(SUBSTITUTE(CONCATENATE(A2,"@yahoo.com")," ",""),"'","")</f>
        <v>gehunter1@yahoo.com</v>
      </c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showGridLines="0" workbookViewId="0"/>
  </sheetViews>
  <sheetFormatPr defaultColWidth="17.28515625" defaultRowHeight="15" customHeight="1"/>
  <cols>
    <col min="1" max="1" width="34.42578125" customWidth="1"/>
    <col min="2" max="2" width="26.85546875" customWidth="1"/>
    <col min="3" max="3" width="17.140625" hidden="1" customWidth="1"/>
    <col min="4" max="4" width="17.140625" customWidth="1"/>
    <col min="5" max="5" width="20" customWidth="1"/>
    <col min="6" max="6" width="17.140625" customWidth="1"/>
    <col min="7" max="7" width="35.85546875" customWidth="1"/>
    <col min="8" max="13" width="17.140625" hidden="1" customWidth="1"/>
  </cols>
  <sheetData>
    <row r="1" spans="1:13" ht="12.75" customHeight="1">
      <c r="A1" s="9"/>
      <c r="B1" s="10" t="s">
        <v>12</v>
      </c>
      <c r="C1" s="9"/>
      <c r="E1" s="9"/>
      <c r="G1" s="11" t="s">
        <v>13</v>
      </c>
      <c r="H1" s="9"/>
      <c r="I1" s="9"/>
      <c r="J1" s="9"/>
      <c r="K1" s="9"/>
      <c r="L1" s="9"/>
      <c r="M1" s="9"/>
    </row>
    <row r="2" spans="1:13" ht="12.75" customHeight="1">
      <c r="A2" s="12" t="s">
        <v>14</v>
      </c>
      <c r="B2" s="13" t="s">
        <v>15</v>
      </c>
      <c r="C2" s="14" t="str">
        <f t="shared" ref="C2:C4" si="0">LEFT(B2,1)</f>
        <v>r</v>
      </c>
      <c r="E2" s="9" t="s">
        <v>16</v>
      </c>
      <c r="F2" s="9" t="s">
        <v>17</v>
      </c>
      <c r="G2" s="15" t="str">
        <f t="shared" ref="G2:G47" si="1">(M2&amp;"@") &amp; $B$5</f>
        <v>rob@distilled.net</v>
      </c>
      <c r="H2" s="9" t="str">
        <f t="shared" ref="H2:H47" si="2">SUBSTITUTE(F2,"{fn}",$B$2)</f>
        <v>rob</v>
      </c>
      <c r="I2" s="9" t="str">
        <f t="shared" ref="I2:I47" si="3">SUBSTITUTE(H2,"{fi}",$C$2)</f>
        <v>rob</v>
      </c>
      <c r="J2" s="9" t="str">
        <f t="shared" ref="J2:J47" si="4">SUBSTITUTE(I2,"{mn}",$B$3)</f>
        <v>rob</v>
      </c>
      <c r="K2" s="9" t="str">
        <f t="shared" ref="K2:K47" si="5">SUBSTITUTE(J2,"{mi}",$C$3)</f>
        <v>rob</v>
      </c>
      <c r="L2" s="9" t="str">
        <f t="shared" ref="L2:L47" si="6">SUBSTITUTE(K2,"{ln}",$B$4)</f>
        <v>rob</v>
      </c>
      <c r="M2" s="9" t="str">
        <f t="shared" ref="M2:M47" si="7">SUBSTITUTE(L2,"{li}",$C$4)</f>
        <v>rob</v>
      </c>
    </row>
    <row r="3" spans="1:13" ht="12.75" customHeight="1">
      <c r="A3" s="12" t="s">
        <v>18</v>
      </c>
      <c r="B3" s="13"/>
      <c r="C3" s="14" t="str">
        <f t="shared" si="0"/>
        <v/>
      </c>
      <c r="E3" s="9"/>
      <c r="F3" s="9" t="s">
        <v>19</v>
      </c>
      <c r="G3" s="15" t="str">
        <f t="shared" si="1"/>
        <v>ousbey@distilled.net</v>
      </c>
      <c r="H3" s="9" t="str">
        <f t="shared" si="2"/>
        <v>{ln}</v>
      </c>
      <c r="I3" s="9" t="str">
        <f t="shared" si="3"/>
        <v>{ln}</v>
      </c>
      <c r="J3" s="9" t="str">
        <f t="shared" si="4"/>
        <v>{ln}</v>
      </c>
      <c r="K3" s="9" t="str">
        <f t="shared" si="5"/>
        <v>{ln}</v>
      </c>
      <c r="L3" s="9" t="str">
        <f t="shared" si="6"/>
        <v>ousbey</v>
      </c>
      <c r="M3" s="9" t="str">
        <f t="shared" si="7"/>
        <v>ousbey</v>
      </c>
    </row>
    <row r="4" spans="1:13" ht="12.75" customHeight="1">
      <c r="A4" s="12" t="s">
        <v>20</v>
      </c>
      <c r="B4" s="13" t="s">
        <v>21</v>
      </c>
      <c r="C4" s="14" t="str">
        <f t="shared" si="0"/>
        <v>o</v>
      </c>
      <c r="E4" s="9" t="s">
        <v>22</v>
      </c>
      <c r="F4" s="9" t="s">
        <v>23</v>
      </c>
      <c r="G4" s="15" t="str">
        <f t="shared" si="1"/>
        <v>robousbey@distilled.net</v>
      </c>
      <c r="H4" s="9" t="str">
        <f t="shared" si="2"/>
        <v>rob{ln}</v>
      </c>
      <c r="I4" s="9" t="str">
        <f t="shared" si="3"/>
        <v>rob{ln}</v>
      </c>
      <c r="J4" s="9" t="str">
        <f t="shared" si="4"/>
        <v>rob{ln}</v>
      </c>
      <c r="K4" s="9" t="str">
        <f t="shared" si="5"/>
        <v>rob{ln}</v>
      </c>
      <c r="L4" s="9" t="str">
        <f t="shared" si="6"/>
        <v>robousbey</v>
      </c>
      <c r="M4" s="9" t="str">
        <f t="shared" si="7"/>
        <v>robousbey</v>
      </c>
    </row>
    <row r="5" spans="1:13" ht="12.75" customHeight="1">
      <c r="A5" s="12" t="s">
        <v>24</v>
      </c>
      <c r="B5" s="13" t="s">
        <v>25</v>
      </c>
      <c r="C5" s="14"/>
      <c r="E5" s="9"/>
      <c r="F5" s="9" t="s">
        <v>26</v>
      </c>
      <c r="G5" s="15" t="str">
        <f t="shared" si="1"/>
        <v>rob.ousbey@distilled.net</v>
      </c>
      <c r="H5" s="9" t="str">
        <f t="shared" si="2"/>
        <v>rob.{ln}</v>
      </c>
      <c r="I5" s="9" t="str">
        <f t="shared" si="3"/>
        <v>rob.{ln}</v>
      </c>
      <c r="J5" s="9" t="str">
        <f t="shared" si="4"/>
        <v>rob.{ln}</v>
      </c>
      <c r="K5" s="9" t="str">
        <f t="shared" si="5"/>
        <v>rob.{ln}</v>
      </c>
      <c r="L5" s="9" t="str">
        <f t="shared" si="6"/>
        <v>rob.ousbey</v>
      </c>
      <c r="M5" s="9" t="str">
        <f t="shared" si="7"/>
        <v>rob.ousbey</v>
      </c>
    </row>
    <row r="6" spans="1:13" ht="12.75" customHeight="1">
      <c r="A6" s="9"/>
      <c r="B6" s="16"/>
      <c r="C6" s="9"/>
      <c r="E6" s="9"/>
      <c r="F6" s="9" t="s">
        <v>27</v>
      </c>
      <c r="G6" s="15" t="str">
        <f t="shared" si="1"/>
        <v>rousbey@distilled.net</v>
      </c>
      <c r="H6" s="9" t="str">
        <f t="shared" si="2"/>
        <v>{fi}{ln}</v>
      </c>
      <c r="I6" s="9" t="str">
        <f t="shared" si="3"/>
        <v>r{ln}</v>
      </c>
      <c r="J6" s="9" t="str">
        <f t="shared" si="4"/>
        <v>r{ln}</v>
      </c>
      <c r="K6" s="9" t="str">
        <f t="shared" si="5"/>
        <v>r{ln}</v>
      </c>
      <c r="L6" s="9" t="str">
        <f t="shared" si="6"/>
        <v>rousbey</v>
      </c>
      <c r="M6" s="9" t="str">
        <f t="shared" si="7"/>
        <v>rousbey</v>
      </c>
    </row>
    <row r="7" spans="1:13" ht="12.75" customHeight="1">
      <c r="A7" s="9"/>
      <c r="B7" s="9"/>
      <c r="C7" s="9"/>
      <c r="E7" s="9"/>
      <c r="F7" s="9" t="s">
        <v>28</v>
      </c>
      <c r="G7" s="15" t="str">
        <f t="shared" si="1"/>
        <v>r.ousbey@distilled.net</v>
      </c>
      <c r="H7" s="9" t="str">
        <f t="shared" si="2"/>
        <v>{fi}.{ln}</v>
      </c>
      <c r="I7" s="9" t="str">
        <f t="shared" si="3"/>
        <v>r.{ln}</v>
      </c>
      <c r="J7" s="9" t="str">
        <f t="shared" si="4"/>
        <v>r.{ln}</v>
      </c>
      <c r="K7" s="9" t="str">
        <f t="shared" si="5"/>
        <v>r.{ln}</v>
      </c>
      <c r="L7" s="9" t="str">
        <f t="shared" si="6"/>
        <v>r.ousbey</v>
      </c>
      <c r="M7" s="9" t="str">
        <f t="shared" si="7"/>
        <v>r.ousbey</v>
      </c>
    </row>
    <row r="8" spans="1:13" ht="12.75" customHeight="1">
      <c r="A8" s="9" t="s">
        <v>29</v>
      </c>
      <c r="B8" s="9"/>
      <c r="C8" s="9"/>
      <c r="E8" s="9"/>
      <c r="F8" s="9" t="s">
        <v>30</v>
      </c>
      <c r="G8" s="15" t="str">
        <f t="shared" si="1"/>
        <v>robo@distilled.net</v>
      </c>
      <c r="H8" s="9" t="str">
        <f t="shared" si="2"/>
        <v>rob{li}</v>
      </c>
      <c r="I8" s="9" t="str">
        <f t="shared" si="3"/>
        <v>rob{li}</v>
      </c>
      <c r="J8" s="9" t="str">
        <f t="shared" si="4"/>
        <v>rob{li}</v>
      </c>
      <c r="K8" s="9" t="str">
        <f t="shared" si="5"/>
        <v>rob{li}</v>
      </c>
      <c r="L8" s="9" t="str">
        <f t="shared" si="6"/>
        <v>rob{li}</v>
      </c>
      <c r="M8" s="9" t="str">
        <f t="shared" si="7"/>
        <v>robo</v>
      </c>
    </row>
    <row r="9" spans="1:13" ht="12.75" customHeight="1">
      <c r="A9" s="9" t="s">
        <v>31</v>
      </c>
      <c r="B9" s="9"/>
      <c r="C9" s="9"/>
      <c r="E9" s="9"/>
      <c r="F9" s="9" t="s">
        <v>32</v>
      </c>
      <c r="G9" s="15" t="str">
        <f t="shared" si="1"/>
        <v>rob.o@distilled.net</v>
      </c>
      <c r="H9" s="9" t="str">
        <f t="shared" si="2"/>
        <v>rob.{li}</v>
      </c>
      <c r="I9" s="9" t="str">
        <f t="shared" si="3"/>
        <v>rob.{li}</v>
      </c>
      <c r="J9" s="9" t="str">
        <f t="shared" si="4"/>
        <v>rob.{li}</v>
      </c>
      <c r="K9" s="9" t="str">
        <f t="shared" si="5"/>
        <v>rob.{li}</v>
      </c>
      <c r="L9" s="9" t="str">
        <f t="shared" si="6"/>
        <v>rob.{li}</v>
      </c>
      <c r="M9" s="9" t="str">
        <f t="shared" si="7"/>
        <v>rob.o</v>
      </c>
    </row>
    <row r="10" spans="1:13" ht="12.75" customHeight="1">
      <c r="A10" s="9" t="s">
        <v>33</v>
      </c>
      <c r="B10" s="9"/>
      <c r="C10" s="9"/>
      <c r="E10" s="9"/>
      <c r="F10" s="9" t="s">
        <v>34</v>
      </c>
      <c r="G10" s="15" t="str">
        <f t="shared" si="1"/>
        <v>ro@distilled.net</v>
      </c>
      <c r="H10" s="9" t="str">
        <f t="shared" si="2"/>
        <v>{fi}{li}</v>
      </c>
      <c r="I10" s="9" t="str">
        <f t="shared" si="3"/>
        <v>r{li}</v>
      </c>
      <c r="J10" s="9" t="str">
        <f t="shared" si="4"/>
        <v>r{li}</v>
      </c>
      <c r="K10" s="9" t="str">
        <f t="shared" si="5"/>
        <v>r{li}</v>
      </c>
      <c r="L10" s="9" t="str">
        <f t="shared" si="6"/>
        <v>r{li}</v>
      </c>
      <c r="M10" s="9" t="str">
        <f t="shared" si="7"/>
        <v>ro</v>
      </c>
    </row>
    <row r="11" spans="1:13" ht="12.75" customHeight="1">
      <c r="A11" s="9" t="s">
        <v>35</v>
      </c>
      <c r="B11" s="9"/>
      <c r="C11" s="9"/>
      <c r="E11" s="9"/>
      <c r="F11" s="9" t="s">
        <v>36</v>
      </c>
      <c r="G11" s="15" t="str">
        <f t="shared" si="1"/>
        <v>r.o@distilled.net</v>
      </c>
      <c r="H11" s="9" t="str">
        <f t="shared" si="2"/>
        <v>{fi}.{li}</v>
      </c>
      <c r="I11" s="9" t="str">
        <f t="shared" si="3"/>
        <v>r.{li}</v>
      </c>
      <c r="J11" s="9" t="str">
        <f t="shared" si="4"/>
        <v>r.{li}</v>
      </c>
      <c r="K11" s="9" t="str">
        <f t="shared" si="5"/>
        <v>r.{li}</v>
      </c>
      <c r="L11" s="9" t="str">
        <f t="shared" si="6"/>
        <v>r.{li}</v>
      </c>
      <c r="M11" s="9" t="str">
        <f t="shared" si="7"/>
        <v>r.o</v>
      </c>
    </row>
    <row r="12" spans="1:13" ht="12.75" customHeight="1">
      <c r="A12" s="9" t="s">
        <v>37</v>
      </c>
      <c r="B12" s="9"/>
      <c r="C12" s="9"/>
      <c r="E12" s="9" t="s">
        <v>38</v>
      </c>
      <c r="F12" s="9" t="s">
        <v>39</v>
      </c>
      <c r="G12" s="15" t="str">
        <f t="shared" si="1"/>
        <v>ousbeyrob@distilled.net</v>
      </c>
      <c r="H12" s="9" t="str">
        <f t="shared" si="2"/>
        <v>{ln}rob</v>
      </c>
      <c r="I12" s="9" t="str">
        <f t="shared" si="3"/>
        <v>{ln}rob</v>
      </c>
      <c r="J12" s="9" t="str">
        <f t="shared" si="4"/>
        <v>{ln}rob</v>
      </c>
      <c r="K12" s="9" t="str">
        <f t="shared" si="5"/>
        <v>{ln}rob</v>
      </c>
      <c r="L12" s="9" t="str">
        <f t="shared" si="6"/>
        <v>ousbeyrob</v>
      </c>
      <c r="M12" s="9" t="str">
        <f t="shared" si="7"/>
        <v>ousbeyrob</v>
      </c>
    </row>
    <row r="13" spans="1:13" ht="12.75" customHeight="1">
      <c r="A13" s="9" t="s">
        <v>40</v>
      </c>
      <c r="B13" s="9"/>
      <c r="C13" s="9"/>
      <c r="E13" s="9"/>
      <c r="F13" s="9" t="s">
        <v>41</v>
      </c>
      <c r="G13" s="15" t="str">
        <f t="shared" si="1"/>
        <v>ousbey.rob@distilled.net</v>
      </c>
      <c r="H13" s="9" t="str">
        <f t="shared" si="2"/>
        <v>{ln}.rob</v>
      </c>
      <c r="I13" s="9" t="str">
        <f t="shared" si="3"/>
        <v>{ln}.rob</v>
      </c>
      <c r="J13" s="9" t="str">
        <f t="shared" si="4"/>
        <v>{ln}.rob</v>
      </c>
      <c r="K13" s="9" t="str">
        <f t="shared" si="5"/>
        <v>{ln}.rob</v>
      </c>
      <c r="L13" s="9" t="str">
        <f t="shared" si="6"/>
        <v>ousbey.rob</v>
      </c>
      <c r="M13" s="9" t="str">
        <f t="shared" si="7"/>
        <v>ousbey.rob</v>
      </c>
    </row>
    <row r="14" spans="1:13" ht="12.75" customHeight="1">
      <c r="A14" s="9" t="s">
        <v>42</v>
      </c>
      <c r="B14" s="9"/>
      <c r="C14" s="9"/>
      <c r="E14" s="9"/>
      <c r="F14" s="9" t="s">
        <v>43</v>
      </c>
      <c r="G14" s="15" t="str">
        <f t="shared" si="1"/>
        <v>ousbeyr@distilled.net</v>
      </c>
      <c r="H14" s="9" t="str">
        <f t="shared" si="2"/>
        <v>{ln}{fi}</v>
      </c>
      <c r="I14" s="9" t="str">
        <f t="shared" si="3"/>
        <v>{ln}r</v>
      </c>
      <c r="J14" s="9" t="str">
        <f t="shared" si="4"/>
        <v>{ln}r</v>
      </c>
      <c r="K14" s="9" t="str">
        <f t="shared" si="5"/>
        <v>{ln}r</v>
      </c>
      <c r="L14" s="9" t="str">
        <f t="shared" si="6"/>
        <v>ousbeyr</v>
      </c>
      <c r="M14" s="9" t="str">
        <f t="shared" si="7"/>
        <v>ousbeyr</v>
      </c>
    </row>
    <row r="15" spans="1:13" ht="12.75" customHeight="1">
      <c r="A15" s="9"/>
      <c r="B15" s="9"/>
      <c r="C15" s="9"/>
      <c r="E15" s="9"/>
      <c r="F15" s="9" t="s">
        <v>44</v>
      </c>
      <c r="G15" s="15" t="str">
        <f t="shared" si="1"/>
        <v>ousbey.r@distilled.net</v>
      </c>
      <c r="H15" s="9" t="str">
        <f t="shared" si="2"/>
        <v>{ln}.{fi}</v>
      </c>
      <c r="I15" s="9" t="str">
        <f t="shared" si="3"/>
        <v>{ln}.r</v>
      </c>
      <c r="J15" s="9" t="str">
        <f t="shared" si="4"/>
        <v>{ln}.r</v>
      </c>
      <c r="K15" s="9" t="str">
        <f t="shared" si="5"/>
        <v>{ln}.r</v>
      </c>
      <c r="L15" s="9" t="str">
        <f t="shared" si="6"/>
        <v>ousbey.r</v>
      </c>
      <c r="M15" s="9" t="str">
        <f t="shared" si="7"/>
        <v>ousbey.r</v>
      </c>
    </row>
    <row r="16" spans="1:13" ht="12.75" customHeight="1">
      <c r="A16" s="17"/>
      <c r="B16" s="9"/>
      <c r="C16" s="9"/>
      <c r="E16" s="9"/>
      <c r="F16" s="9" t="s">
        <v>45</v>
      </c>
      <c r="G16" s="15" t="str">
        <f t="shared" si="1"/>
        <v>orob@distilled.net</v>
      </c>
      <c r="H16" s="9" t="str">
        <f t="shared" si="2"/>
        <v>{li}rob</v>
      </c>
      <c r="I16" s="9" t="str">
        <f t="shared" si="3"/>
        <v>{li}rob</v>
      </c>
      <c r="J16" s="9" t="str">
        <f t="shared" si="4"/>
        <v>{li}rob</v>
      </c>
      <c r="K16" s="9" t="str">
        <f t="shared" si="5"/>
        <v>{li}rob</v>
      </c>
      <c r="L16" s="9" t="str">
        <f t="shared" si="6"/>
        <v>{li}rob</v>
      </c>
      <c r="M16" s="9" t="str">
        <f t="shared" si="7"/>
        <v>orob</v>
      </c>
    </row>
    <row r="17" spans="1:13" ht="12.75" customHeight="1">
      <c r="A17" s="17"/>
      <c r="B17" s="17"/>
      <c r="C17" s="9"/>
      <c r="E17" s="9"/>
      <c r="F17" s="9" t="s">
        <v>46</v>
      </c>
      <c r="G17" s="15" t="str">
        <f t="shared" si="1"/>
        <v>o.rob@distilled.net</v>
      </c>
      <c r="H17" s="9" t="str">
        <f t="shared" si="2"/>
        <v>{li}.rob</v>
      </c>
      <c r="I17" s="9" t="str">
        <f t="shared" si="3"/>
        <v>{li}.rob</v>
      </c>
      <c r="J17" s="9" t="str">
        <f t="shared" si="4"/>
        <v>{li}.rob</v>
      </c>
      <c r="K17" s="9" t="str">
        <f t="shared" si="5"/>
        <v>{li}.rob</v>
      </c>
      <c r="L17" s="9" t="str">
        <f t="shared" si="6"/>
        <v>{li}.rob</v>
      </c>
      <c r="M17" s="9" t="str">
        <f t="shared" si="7"/>
        <v>o.rob</v>
      </c>
    </row>
    <row r="18" spans="1:13" ht="12.75" customHeight="1">
      <c r="A18" s="17"/>
      <c r="B18" s="17"/>
      <c r="C18" s="9"/>
      <c r="E18" s="9"/>
      <c r="F18" s="9" t="s">
        <v>47</v>
      </c>
      <c r="G18" s="15" t="str">
        <f t="shared" si="1"/>
        <v>or@distilled.net</v>
      </c>
      <c r="H18" s="9" t="str">
        <f t="shared" si="2"/>
        <v>{li}{fi}</v>
      </c>
      <c r="I18" s="9" t="str">
        <f t="shared" si="3"/>
        <v>{li}r</v>
      </c>
      <c r="J18" s="9" t="str">
        <f t="shared" si="4"/>
        <v>{li}r</v>
      </c>
      <c r="K18" s="9" t="str">
        <f t="shared" si="5"/>
        <v>{li}r</v>
      </c>
      <c r="L18" s="9" t="str">
        <f t="shared" si="6"/>
        <v>{li}r</v>
      </c>
      <c r="M18" s="9" t="str">
        <f t="shared" si="7"/>
        <v>or</v>
      </c>
    </row>
    <row r="19" spans="1:13" ht="12.75" customHeight="1">
      <c r="A19" s="17"/>
      <c r="B19" s="17"/>
      <c r="C19" s="9"/>
      <c r="E19" s="9"/>
      <c r="F19" s="9" t="s">
        <v>48</v>
      </c>
      <c r="G19" s="15" t="str">
        <f t="shared" si="1"/>
        <v>o.r@distilled.net</v>
      </c>
      <c r="H19" s="9" t="str">
        <f t="shared" si="2"/>
        <v>{li}.{fi}</v>
      </c>
      <c r="I19" s="9" t="str">
        <f t="shared" si="3"/>
        <v>{li}.r</v>
      </c>
      <c r="J19" s="9" t="str">
        <f t="shared" si="4"/>
        <v>{li}.r</v>
      </c>
      <c r="K19" s="9" t="str">
        <f t="shared" si="5"/>
        <v>{li}.r</v>
      </c>
      <c r="L19" s="9" t="str">
        <f t="shared" si="6"/>
        <v>{li}.r</v>
      </c>
      <c r="M19" s="9" t="str">
        <f t="shared" si="7"/>
        <v>o.r</v>
      </c>
    </row>
    <row r="20" spans="1:13" ht="12.75" customHeight="1">
      <c r="A20" s="17"/>
      <c r="B20" s="17"/>
      <c r="C20" s="9"/>
      <c r="E20" s="9" t="s">
        <v>49</v>
      </c>
      <c r="F20" s="9" t="s">
        <v>50</v>
      </c>
      <c r="G20" s="15" t="str">
        <f t="shared" si="1"/>
        <v>rousbey@distilled.net</v>
      </c>
      <c r="H20" s="9" t="str">
        <f t="shared" si="2"/>
        <v>{fi}{mi}{ln}</v>
      </c>
      <c r="I20" s="9" t="str">
        <f t="shared" si="3"/>
        <v>r{mi}{ln}</v>
      </c>
      <c r="J20" s="9" t="str">
        <f t="shared" si="4"/>
        <v>r{mi}{ln}</v>
      </c>
      <c r="K20" s="9" t="str">
        <f t="shared" si="5"/>
        <v>r{ln}</v>
      </c>
      <c r="L20" s="9" t="str">
        <f t="shared" si="6"/>
        <v>rousbey</v>
      </c>
      <c r="M20" s="9" t="str">
        <f t="shared" si="7"/>
        <v>rousbey</v>
      </c>
    </row>
    <row r="21" spans="1:13" ht="12.75" customHeight="1">
      <c r="A21" s="17"/>
      <c r="B21" s="17"/>
      <c r="C21" s="9"/>
      <c r="E21" s="9"/>
      <c r="F21" s="9" t="s">
        <v>51</v>
      </c>
      <c r="G21" s="15" t="str">
        <f t="shared" si="1"/>
        <v>r.ousbey@distilled.net</v>
      </c>
      <c r="H21" s="9" t="str">
        <f t="shared" si="2"/>
        <v>{fi}{mi}.{ln}</v>
      </c>
      <c r="I21" s="9" t="str">
        <f t="shared" si="3"/>
        <v>r{mi}.{ln}</v>
      </c>
      <c r="J21" s="9" t="str">
        <f t="shared" si="4"/>
        <v>r{mi}.{ln}</v>
      </c>
      <c r="K21" s="9" t="str">
        <f t="shared" si="5"/>
        <v>r.{ln}</v>
      </c>
      <c r="L21" s="9" t="str">
        <f t="shared" si="6"/>
        <v>r.ousbey</v>
      </c>
      <c r="M21" s="9" t="str">
        <f t="shared" si="7"/>
        <v>r.ousbey</v>
      </c>
    </row>
    <row r="22" spans="1:13" ht="12.75" customHeight="1">
      <c r="A22" s="18"/>
      <c r="B22" s="17"/>
      <c r="C22" s="9"/>
      <c r="E22" s="9"/>
      <c r="F22" s="9" t="s">
        <v>52</v>
      </c>
      <c r="G22" s="15" t="str">
        <f t="shared" si="1"/>
        <v>robousbey@distilled.net</v>
      </c>
      <c r="H22" s="9" t="str">
        <f t="shared" si="2"/>
        <v>rob{mi}{ln}</v>
      </c>
      <c r="I22" s="9" t="str">
        <f t="shared" si="3"/>
        <v>rob{mi}{ln}</v>
      </c>
      <c r="J22" s="9" t="str">
        <f t="shared" si="4"/>
        <v>rob{mi}{ln}</v>
      </c>
      <c r="K22" s="9" t="str">
        <f t="shared" si="5"/>
        <v>rob{ln}</v>
      </c>
      <c r="L22" s="9" t="str">
        <f t="shared" si="6"/>
        <v>robousbey</v>
      </c>
      <c r="M22" s="9" t="str">
        <f t="shared" si="7"/>
        <v>robousbey</v>
      </c>
    </row>
    <row r="23" spans="1:13" ht="12.75" customHeight="1">
      <c r="A23" s="17"/>
      <c r="B23" s="17"/>
      <c r="C23" s="9"/>
      <c r="E23" s="9"/>
      <c r="F23" s="9" t="s">
        <v>53</v>
      </c>
      <c r="G23" s="15" t="str">
        <f t="shared" si="1"/>
        <v>rob..ousbey@distilled.net</v>
      </c>
      <c r="H23" s="9" t="str">
        <f t="shared" si="2"/>
        <v>rob.{mi}.{ln}</v>
      </c>
      <c r="I23" s="9" t="str">
        <f t="shared" si="3"/>
        <v>rob.{mi}.{ln}</v>
      </c>
      <c r="J23" s="9" t="str">
        <f t="shared" si="4"/>
        <v>rob.{mi}.{ln}</v>
      </c>
      <c r="K23" s="9" t="str">
        <f t="shared" si="5"/>
        <v>rob..{ln}</v>
      </c>
      <c r="L23" s="9" t="str">
        <f t="shared" si="6"/>
        <v>rob..ousbey</v>
      </c>
      <c r="M23" s="9" t="str">
        <f t="shared" si="7"/>
        <v>rob..ousbey</v>
      </c>
    </row>
    <row r="24" spans="1:13" ht="12.75" customHeight="1">
      <c r="A24" s="17"/>
      <c r="B24" s="17"/>
      <c r="C24" s="9"/>
      <c r="E24" s="9"/>
      <c r="F24" s="9" t="s">
        <v>54</v>
      </c>
      <c r="G24" s="15" t="str">
        <f t="shared" si="1"/>
        <v>robousbey@distilled.net</v>
      </c>
      <c r="H24" s="9" t="str">
        <f t="shared" si="2"/>
        <v>rob{mn}{ln}</v>
      </c>
      <c r="I24" s="9" t="str">
        <f t="shared" si="3"/>
        <v>rob{mn}{ln}</v>
      </c>
      <c r="J24" s="9" t="str">
        <f t="shared" si="4"/>
        <v>rob{ln}</v>
      </c>
      <c r="K24" s="9" t="str">
        <f t="shared" si="5"/>
        <v>rob{ln}</v>
      </c>
      <c r="L24" s="9" t="str">
        <f t="shared" si="6"/>
        <v>robousbey</v>
      </c>
      <c r="M24" s="9" t="str">
        <f t="shared" si="7"/>
        <v>robousbey</v>
      </c>
    </row>
    <row r="25" spans="1:13" ht="12.75" customHeight="1">
      <c r="A25" s="11"/>
      <c r="B25" s="17"/>
      <c r="C25" s="9"/>
      <c r="E25" s="9"/>
      <c r="F25" s="9" t="s">
        <v>55</v>
      </c>
      <c r="G25" s="15" t="str">
        <f t="shared" si="1"/>
        <v>rob..ousbey@distilled.net</v>
      </c>
      <c r="H25" s="9" t="str">
        <f t="shared" si="2"/>
        <v>rob.{mn}.{ln}</v>
      </c>
      <c r="I25" s="9" t="str">
        <f t="shared" si="3"/>
        <v>rob.{mn}.{ln}</v>
      </c>
      <c r="J25" s="9" t="str">
        <f t="shared" si="4"/>
        <v>rob..{ln}</v>
      </c>
      <c r="K25" s="9" t="str">
        <f t="shared" si="5"/>
        <v>rob..{ln}</v>
      </c>
      <c r="L25" s="9" t="str">
        <f t="shared" si="6"/>
        <v>rob..ousbey</v>
      </c>
      <c r="M25" s="9" t="str">
        <f t="shared" si="7"/>
        <v>rob..ousbey</v>
      </c>
    </row>
    <row r="26" spans="1:13" ht="12.75" customHeight="1">
      <c r="A26" s="17"/>
      <c r="B26" s="17"/>
      <c r="C26" s="9"/>
      <c r="E26" s="9" t="s">
        <v>56</v>
      </c>
      <c r="F26" s="9" t="s">
        <v>57</v>
      </c>
      <c r="G26" s="15" t="str">
        <f t="shared" si="1"/>
        <v>rob-ousbey@distilled.net</v>
      </c>
      <c r="H26" s="9" t="str">
        <f t="shared" si="2"/>
        <v>rob-{ln}</v>
      </c>
      <c r="I26" s="9" t="str">
        <f t="shared" si="3"/>
        <v>rob-{ln}</v>
      </c>
      <c r="J26" s="9" t="str">
        <f t="shared" si="4"/>
        <v>rob-{ln}</v>
      </c>
      <c r="K26" s="9" t="str">
        <f t="shared" si="5"/>
        <v>rob-{ln}</v>
      </c>
      <c r="L26" s="9" t="str">
        <f t="shared" si="6"/>
        <v>rob-ousbey</v>
      </c>
      <c r="M26" s="9" t="str">
        <f t="shared" si="7"/>
        <v>rob-ousbey</v>
      </c>
    </row>
    <row r="27" spans="1:13" ht="12.75" customHeight="1">
      <c r="A27" s="17"/>
      <c r="B27" s="17"/>
      <c r="C27" s="9"/>
      <c r="E27" s="9"/>
      <c r="F27" s="9" t="s">
        <v>58</v>
      </c>
      <c r="G27" s="15" t="str">
        <f t="shared" si="1"/>
        <v>r-ousbey@distilled.net</v>
      </c>
      <c r="H27" s="9" t="str">
        <f t="shared" si="2"/>
        <v>{fi}-{ln}</v>
      </c>
      <c r="I27" s="9" t="str">
        <f t="shared" si="3"/>
        <v>r-{ln}</v>
      </c>
      <c r="J27" s="9" t="str">
        <f t="shared" si="4"/>
        <v>r-{ln}</v>
      </c>
      <c r="K27" s="9" t="str">
        <f t="shared" si="5"/>
        <v>r-{ln}</v>
      </c>
      <c r="L27" s="9" t="str">
        <f t="shared" si="6"/>
        <v>r-ousbey</v>
      </c>
      <c r="M27" s="9" t="str">
        <f t="shared" si="7"/>
        <v>r-ousbey</v>
      </c>
    </row>
    <row r="28" spans="1:13" ht="12.75" customHeight="1">
      <c r="A28" s="17"/>
      <c r="B28" s="17"/>
      <c r="C28" s="9"/>
      <c r="E28" s="9"/>
      <c r="F28" s="9" t="s">
        <v>59</v>
      </c>
      <c r="G28" s="15" t="str">
        <f t="shared" si="1"/>
        <v>rob-o@distilled.net</v>
      </c>
      <c r="H28" s="9" t="str">
        <f t="shared" si="2"/>
        <v>rob-{li}</v>
      </c>
      <c r="I28" s="9" t="str">
        <f t="shared" si="3"/>
        <v>rob-{li}</v>
      </c>
      <c r="J28" s="9" t="str">
        <f t="shared" si="4"/>
        <v>rob-{li}</v>
      </c>
      <c r="K28" s="9" t="str">
        <f t="shared" si="5"/>
        <v>rob-{li}</v>
      </c>
      <c r="L28" s="9" t="str">
        <f t="shared" si="6"/>
        <v>rob-{li}</v>
      </c>
      <c r="M28" s="9" t="str">
        <f t="shared" si="7"/>
        <v>rob-o</v>
      </c>
    </row>
    <row r="29" spans="1:13" ht="12.75" customHeight="1">
      <c r="A29" s="17"/>
      <c r="B29" s="9"/>
      <c r="C29" s="9"/>
      <c r="E29" s="9"/>
      <c r="F29" s="9" t="s">
        <v>60</v>
      </c>
      <c r="G29" s="15" t="str">
        <f t="shared" si="1"/>
        <v>r-o@distilled.net</v>
      </c>
      <c r="H29" s="9" t="str">
        <f t="shared" si="2"/>
        <v>{fi}-{li}</v>
      </c>
      <c r="I29" s="9" t="str">
        <f t="shared" si="3"/>
        <v>r-{li}</v>
      </c>
      <c r="J29" s="9" t="str">
        <f t="shared" si="4"/>
        <v>r-{li}</v>
      </c>
      <c r="K29" s="9" t="str">
        <f t="shared" si="5"/>
        <v>r-{li}</v>
      </c>
      <c r="L29" s="9" t="str">
        <f t="shared" si="6"/>
        <v>r-{li}</v>
      </c>
      <c r="M29" s="9" t="str">
        <f t="shared" si="7"/>
        <v>r-o</v>
      </c>
    </row>
    <row r="30" spans="1:13" ht="12.75" customHeight="1">
      <c r="A30" s="9"/>
      <c r="B30" s="9"/>
      <c r="C30" s="9"/>
      <c r="E30" s="9"/>
      <c r="F30" s="9" t="s">
        <v>61</v>
      </c>
      <c r="G30" s="15" t="str">
        <f t="shared" si="1"/>
        <v>ousbey-rob@distilled.net</v>
      </c>
      <c r="H30" s="9" t="str">
        <f t="shared" si="2"/>
        <v>{ln}-rob</v>
      </c>
      <c r="I30" s="9" t="str">
        <f t="shared" si="3"/>
        <v>{ln}-rob</v>
      </c>
      <c r="J30" s="9" t="str">
        <f t="shared" si="4"/>
        <v>{ln}-rob</v>
      </c>
      <c r="K30" s="9" t="str">
        <f t="shared" si="5"/>
        <v>{ln}-rob</v>
      </c>
      <c r="L30" s="9" t="str">
        <f t="shared" si="6"/>
        <v>ousbey-rob</v>
      </c>
      <c r="M30" s="9" t="str">
        <f t="shared" si="7"/>
        <v>ousbey-rob</v>
      </c>
    </row>
    <row r="31" spans="1:13" ht="12.75" customHeight="1">
      <c r="A31" s="9"/>
      <c r="B31" s="9"/>
      <c r="C31" s="9"/>
      <c r="E31" s="9"/>
      <c r="F31" s="9" t="s">
        <v>62</v>
      </c>
      <c r="G31" s="15" t="str">
        <f t="shared" si="1"/>
        <v>ousbey-r@distilled.net</v>
      </c>
      <c r="H31" s="9" t="str">
        <f t="shared" si="2"/>
        <v>{ln}-{fi}</v>
      </c>
      <c r="I31" s="9" t="str">
        <f t="shared" si="3"/>
        <v>{ln}-r</v>
      </c>
      <c r="J31" s="9" t="str">
        <f t="shared" si="4"/>
        <v>{ln}-r</v>
      </c>
      <c r="K31" s="9" t="str">
        <f t="shared" si="5"/>
        <v>{ln}-r</v>
      </c>
      <c r="L31" s="9" t="str">
        <f t="shared" si="6"/>
        <v>ousbey-r</v>
      </c>
      <c r="M31" s="9" t="str">
        <f t="shared" si="7"/>
        <v>ousbey-r</v>
      </c>
    </row>
    <row r="32" spans="1:13" ht="12.75" customHeight="1">
      <c r="A32" s="9"/>
      <c r="B32" s="9"/>
      <c r="C32" s="9"/>
      <c r="E32" s="9"/>
      <c r="F32" s="9" t="s">
        <v>63</v>
      </c>
      <c r="G32" s="15" t="str">
        <f t="shared" si="1"/>
        <v>o-rob@distilled.net</v>
      </c>
      <c r="H32" s="9" t="str">
        <f t="shared" si="2"/>
        <v>{li}-rob</v>
      </c>
      <c r="I32" s="9" t="str">
        <f t="shared" si="3"/>
        <v>{li}-rob</v>
      </c>
      <c r="J32" s="9" t="str">
        <f t="shared" si="4"/>
        <v>{li}-rob</v>
      </c>
      <c r="K32" s="9" t="str">
        <f t="shared" si="5"/>
        <v>{li}-rob</v>
      </c>
      <c r="L32" s="9" t="str">
        <f t="shared" si="6"/>
        <v>{li}-rob</v>
      </c>
      <c r="M32" s="9" t="str">
        <f t="shared" si="7"/>
        <v>o-rob</v>
      </c>
    </row>
    <row r="33" spans="1:13" ht="12.75" customHeight="1">
      <c r="A33" s="9"/>
      <c r="B33" s="9"/>
      <c r="C33" s="9"/>
      <c r="E33" s="9"/>
      <c r="F33" s="9" t="s">
        <v>64</v>
      </c>
      <c r="G33" s="15" t="str">
        <f t="shared" si="1"/>
        <v>o-r@distilled.net</v>
      </c>
      <c r="H33" s="9" t="str">
        <f t="shared" si="2"/>
        <v>{li}-{fi}</v>
      </c>
      <c r="I33" s="9" t="str">
        <f t="shared" si="3"/>
        <v>{li}-r</v>
      </c>
      <c r="J33" s="9" t="str">
        <f t="shared" si="4"/>
        <v>{li}-r</v>
      </c>
      <c r="K33" s="9" t="str">
        <f t="shared" si="5"/>
        <v>{li}-r</v>
      </c>
      <c r="L33" s="9" t="str">
        <f t="shared" si="6"/>
        <v>{li}-r</v>
      </c>
      <c r="M33" s="9" t="str">
        <f t="shared" si="7"/>
        <v>o-r</v>
      </c>
    </row>
    <row r="34" spans="1:13" ht="12.75" customHeight="1">
      <c r="A34" s="9"/>
      <c r="B34" s="9"/>
      <c r="C34" s="9"/>
      <c r="E34" s="9"/>
      <c r="F34" s="9" t="s">
        <v>65</v>
      </c>
      <c r="G34" s="15" t="str">
        <f t="shared" si="1"/>
        <v>r-ousbey@distilled.net</v>
      </c>
      <c r="H34" s="9" t="str">
        <f t="shared" si="2"/>
        <v>{fi}{mi}-{ln}</v>
      </c>
      <c r="I34" s="9" t="str">
        <f t="shared" si="3"/>
        <v>r{mi}-{ln}</v>
      </c>
      <c r="J34" s="9" t="str">
        <f t="shared" si="4"/>
        <v>r{mi}-{ln}</v>
      </c>
      <c r="K34" s="9" t="str">
        <f t="shared" si="5"/>
        <v>r-{ln}</v>
      </c>
      <c r="L34" s="9" t="str">
        <f t="shared" si="6"/>
        <v>r-ousbey</v>
      </c>
      <c r="M34" s="9" t="str">
        <f t="shared" si="7"/>
        <v>r-ousbey</v>
      </c>
    </row>
    <row r="35" spans="1:13" ht="12.75" customHeight="1">
      <c r="A35" s="9"/>
      <c r="B35" s="9"/>
      <c r="C35" s="9"/>
      <c r="E35" s="9"/>
      <c r="F35" s="9" t="s">
        <v>66</v>
      </c>
      <c r="G35" s="15" t="str">
        <f t="shared" si="1"/>
        <v>rob--ousbey@distilled.net</v>
      </c>
      <c r="H35" s="9" t="str">
        <f t="shared" si="2"/>
        <v>rob-{mi}-{ln}</v>
      </c>
      <c r="I35" s="9" t="str">
        <f t="shared" si="3"/>
        <v>rob-{mi}-{ln}</v>
      </c>
      <c r="J35" s="9" t="str">
        <f t="shared" si="4"/>
        <v>rob-{mi}-{ln}</v>
      </c>
      <c r="K35" s="9" t="str">
        <f t="shared" si="5"/>
        <v>rob--{ln}</v>
      </c>
      <c r="L35" s="9" t="str">
        <f t="shared" si="6"/>
        <v>rob--ousbey</v>
      </c>
      <c r="M35" s="9" t="str">
        <f t="shared" si="7"/>
        <v>rob--ousbey</v>
      </c>
    </row>
    <row r="36" spans="1:13" ht="12.75" customHeight="1">
      <c r="A36" s="9"/>
      <c r="B36" s="9"/>
      <c r="C36" s="9"/>
      <c r="E36" s="9"/>
      <c r="F36" s="9" t="s">
        <v>67</v>
      </c>
      <c r="G36" s="15" t="str">
        <f t="shared" si="1"/>
        <v>rob--ousbey@distilled.net</v>
      </c>
      <c r="H36" s="9" t="str">
        <f t="shared" si="2"/>
        <v>rob-{mn}-{ln}</v>
      </c>
      <c r="I36" s="9" t="str">
        <f t="shared" si="3"/>
        <v>rob-{mn}-{ln}</v>
      </c>
      <c r="J36" s="9" t="str">
        <f t="shared" si="4"/>
        <v>rob--{ln}</v>
      </c>
      <c r="K36" s="9" t="str">
        <f t="shared" si="5"/>
        <v>rob--{ln}</v>
      </c>
      <c r="L36" s="9" t="str">
        <f t="shared" si="6"/>
        <v>rob--ousbey</v>
      </c>
      <c r="M36" s="9" t="str">
        <f t="shared" si="7"/>
        <v>rob--ousbey</v>
      </c>
    </row>
    <row r="37" spans="1:13" ht="12.75" customHeight="1">
      <c r="A37" s="9"/>
      <c r="B37" s="9"/>
      <c r="C37" s="9"/>
      <c r="E37" s="9" t="s">
        <v>68</v>
      </c>
      <c r="F37" s="9" t="s">
        <v>69</v>
      </c>
      <c r="G37" s="15" t="str">
        <f t="shared" si="1"/>
        <v>rob_ousbey@distilled.net</v>
      </c>
      <c r="H37" s="9" t="str">
        <f t="shared" si="2"/>
        <v>rob_{ln}</v>
      </c>
      <c r="I37" s="9" t="str">
        <f t="shared" si="3"/>
        <v>rob_{ln}</v>
      </c>
      <c r="J37" s="9" t="str">
        <f t="shared" si="4"/>
        <v>rob_{ln}</v>
      </c>
      <c r="K37" s="9" t="str">
        <f t="shared" si="5"/>
        <v>rob_{ln}</v>
      </c>
      <c r="L37" s="9" t="str">
        <f t="shared" si="6"/>
        <v>rob_ousbey</v>
      </c>
      <c r="M37" s="9" t="str">
        <f t="shared" si="7"/>
        <v>rob_ousbey</v>
      </c>
    </row>
    <row r="38" spans="1:13" ht="12.75" customHeight="1">
      <c r="A38" s="9"/>
      <c r="B38" s="9"/>
      <c r="C38" s="9"/>
      <c r="E38" s="9"/>
      <c r="F38" s="9" t="s">
        <v>70</v>
      </c>
      <c r="G38" s="15" t="str">
        <f t="shared" si="1"/>
        <v>r_ousbey@distilled.net</v>
      </c>
      <c r="H38" s="9" t="str">
        <f t="shared" si="2"/>
        <v>{fi}_{ln}</v>
      </c>
      <c r="I38" s="9" t="str">
        <f t="shared" si="3"/>
        <v>r_{ln}</v>
      </c>
      <c r="J38" s="9" t="str">
        <f t="shared" si="4"/>
        <v>r_{ln}</v>
      </c>
      <c r="K38" s="9" t="str">
        <f t="shared" si="5"/>
        <v>r_{ln}</v>
      </c>
      <c r="L38" s="9" t="str">
        <f t="shared" si="6"/>
        <v>r_ousbey</v>
      </c>
      <c r="M38" s="9" t="str">
        <f t="shared" si="7"/>
        <v>r_ousbey</v>
      </c>
    </row>
    <row r="39" spans="1:13" ht="12.75" customHeight="1">
      <c r="A39" s="9"/>
      <c r="B39" s="9"/>
      <c r="C39" s="9"/>
      <c r="E39" s="9"/>
      <c r="F39" s="9" t="s">
        <v>71</v>
      </c>
      <c r="G39" s="15" t="str">
        <f t="shared" si="1"/>
        <v>rob_o@distilled.net</v>
      </c>
      <c r="H39" s="9" t="str">
        <f t="shared" si="2"/>
        <v>rob_{li}</v>
      </c>
      <c r="I39" s="9" t="str">
        <f t="shared" si="3"/>
        <v>rob_{li}</v>
      </c>
      <c r="J39" s="9" t="str">
        <f t="shared" si="4"/>
        <v>rob_{li}</v>
      </c>
      <c r="K39" s="9" t="str">
        <f t="shared" si="5"/>
        <v>rob_{li}</v>
      </c>
      <c r="L39" s="9" t="str">
        <f t="shared" si="6"/>
        <v>rob_{li}</v>
      </c>
      <c r="M39" s="9" t="str">
        <f t="shared" si="7"/>
        <v>rob_o</v>
      </c>
    </row>
    <row r="40" spans="1:13" ht="12.75" customHeight="1">
      <c r="A40" s="9"/>
      <c r="B40" s="9"/>
      <c r="C40" s="9"/>
      <c r="E40" s="9"/>
      <c r="F40" s="9" t="s">
        <v>72</v>
      </c>
      <c r="G40" s="15" t="str">
        <f t="shared" si="1"/>
        <v>r_o@distilled.net</v>
      </c>
      <c r="H40" s="9" t="str">
        <f t="shared" si="2"/>
        <v>{fi}_{li}</v>
      </c>
      <c r="I40" s="9" t="str">
        <f t="shared" si="3"/>
        <v>r_{li}</v>
      </c>
      <c r="J40" s="9" t="str">
        <f t="shared" si="4"/>
        <v>r_{li}</v>
      </c>
      <c r="K40" s="9" t="str">
        <f t="shared" si="5"/>
        <v>r_{li}</v>
      </c>
      <c r="L40" s="9" t="str">
        <f t="shared" si="6"/>
        <v>r_{li}</v>
      </c>
      <c r="M40" s="9" t="str">
        <f t="shared" si="7"/>
        <v>r_o</v>
      </c>
    </row>
    <row r="41" spans="1:13" ht="12.75" customHeight="1">
      <c r="A41" s="9"/>
      <c r="B41" s="9"/>
      <c r="C41" s="9"/>
      <c r="E41" s="9"/>
      <c r="F41" s="9" t="s">
        <v>73</v>
      </c>
      <c r="G41" s="15" t="str">
        <f t="shared" si="1"/>
        <v>ousbey_rob@distilled.net</v>
      </c>
      <c r="H41" s="9" t="str">
        <f t="shared" si="2"/>
        <v>{ln}_rob</v>
      </c>
      <c r="I41" s="9" t="str">
        <f t="shared" si="3"/>
        <v>{ln}_rob</v>
      </c>
      <c r="J41" s="9" t="str">
        <f t="shared" si="4"/>
        <v>{ln}_rob</v>
      </c>
      <c r="K41" s="9" t="str">
        <f t="shared" si="5"/>
        <v>{ln}_rob</v>
      </c>
      <c r="L41" s="9" t="str">
        <f t="shared" si="6"/>
        <v>ousbey_rob</v>
      </c>
      <c r="M41" s="9" t="str">
        <f t="shared" si="7"/>
        <v>ousbey_rob</v>
      </c>
    </row>
    <row r="42" spans="1:13" ht="12.75" customHeight="1">
      <c r="A42" s="9"/>
      <c r="B42" s="9"/>
      <c r="C42" s="9"/>
      <c r="E42" s="9"/>
      <c r="F42" s="9" t="s">
        <v>74</v>
      </c>
      <c r="G42" s="15" t="str">
        <f t="shared" si="1"/>
        <v>ousbey_r@distilled.net</v>
      </c>
      <c r="H42" s="9" t="str">
        <f t="shared" si="2"/>
        <v>{ln}_{fi}</v>
      </c>
      <c r="I42" s="9" t="str">
        <f t="shared" si="3"/>
        <v>{ln}_r</v>
      </c>
      <c r="J42" s="9" t="str">
        <f t="shared" si="4"/>
        <v>{ln}_r</v>
      </c>
      <c r="K42" s="9" t="str">
        <f t="shared" si="5"/>
        <v>{ln}_r</v>
      </c>
      <c r="L42" s="9" t="str">
        <f t="shared" si="6"/>
        <v>ousbey_r</v>
      </c>
      <c r="M42" s="9" t="str">
        <f t="shared" si="7"/>
        <v>ousbey_r</v>
      </c>
    </row>
    <row r="43" spans="1:13" ht="12.75" customHeight="1">
      <c r="A43" s="9"/>
      <c r="B43" s="9"/>
      <c r="C43" s="9"/>
      <c r="E43" s="9"/>
      <c r="F43" s="9" t="s">
        <v>75</v>
      </c>
      <c r="G43" s="15" t="str">
        <f t="shared" si="1"/>
        <v>o_rob@distilled.net</v>
      </c>
      <c r="H43" s="9" t="str">
        <f t="shared" si="2"/>
        <v>{li}_rob</v>
      </c>
      <c r="I43" s="9" t="str">
        <f t="shared" si="3"/>
        <v>{li}_rob</v>
      </c>
      <c r="J43" s="9" t="str">
        <f t="shared" si="4"/>
        <v>{li}_rob</v>
      </c>
      <c r="K43" s="9" t="str">
        <f t="shared" si="5"/>
        <v>{li}_rob</v>
      </c>
      <c r="L43" s="9" t="str">
        <f t="shared" si="6"/>
        <v>{li}_rob</v>
      </c>
      <c r="M43" s="9" t="str">
        <f t="shared" si="7"/>
        <v>o_rob</v>
      </c>
    </row>
    <row r="44" spans="1:13" ht="12.75" customHeight="1">
      <c r="A44" s="9"/>
      <c r="B44" s="9"/>
      <c r="C44" s="9"/>
      <c r="E44" s="9"/>
      <c r="F44" s="9" t="s">
        <v>76</v>
      </c>
      <c r="G44" s="15" t="str">
        <f t="shared" si="1"/>
        <v>o_r@distilled.net</v>
      </c>
      <c r="H44" s="9" t="str">
        <f t="shared" si="2"/>
        <v>{li}_{fi}</v>
      </c>
      <c r="I44" s="9" t="str">
        <f t="shared" si="3"/>
        <v>{li}_r</v>
      </c>
      <c r="J44" s="9" t="str">
        <f t="shared" si="4"/>
        <v>{li}_r</v>
      </c>
      <c r="K44" s="9" t="str">
        <f t="shared" si="5"/>
        <v>{li}_r</v>
      </c>
      <c r="L44" s="9" t="str">
        <f t="shared" si="6"/>
        <v>{li}_r</v>
      </c>
      <c r="M44" s="9" t="str">
        <f t="shared" si="7"/>
        <v>o_r</v>
      </c>
    </row>
    <row r="45" spans="1:13" ht="12.75" customHeight="1">
      <c r="A45" s="9"/>
      <c r="B45" s="9"/>
      <c r="C45" s="9"/>
      <c r="E45" s="9"/>
      <c r="F45" s="9" t="s">
        <v>77</v>
      </c>
      <c r="G45" s="15" t="str">
        <f t="shared" si="1"/>
        <v>r_ousbey@distilled.net</v>
      </c>
      <c r="H45" s="9" t="str">
        <f t="shared" si="2"/>
        <v>{fi}{mi}_{ln}</v>
      </c>
      <c r="I45" s="9" t="str">
        <f t="shared" si="3"/>
        <v>r{mi}_{ln}</v>
      </c>
      <c r="J45" s="9" t="str">
        <f t="shared" si="4"/>
        <v>r{mi}_{ln}</v>
      </c>
      <c r="K45" s="9" t="str">
        <f t="shared" si="5"/>
        <v>r_{ln}</v>
      </c>
      <c r="L45" s="9" t="str">
        <f t="shared" si="6"/>
        <v>r_ousbey</v>
      </c>
      <c r="M45" s="9" t="str">
        <f t="shared" si="7"/>
        <v>r_ousbey</v>
      </c>
    </row>
    <row r="46" spans="1:13" ht="12.75" customHeight="1">
      <c r="A46" s="9"/>
      <c r="B46" s="9"/>
      <c r="C46" s="9"/>
      <c r="E46" s="9"/>
      <c r="F46" s="9" t="s">
        <v>78</v>
      </c>
      <c r="G46" s="15" t="str">
        <f t="shared" si="1"/>
        <v>rob__ousbey@distilled.net</v>
      </c>
      <c r="H46" s="9" t="str">
        <f t="shared" si="2"/>
        <v>rob_{mi}_{ln}</v>
      </c>
      <c r="I46" s="9" t="str">
        <f t="shared" si="3"/>
        <v>rob_{mi}_{ln}</v>
      </c>
      <c r="J46" s="9" t="str">
        <f t="shared" si="4"/>
        <v>rob_{mi}_{ln}</v>
      </c>
      <c r="K46" s="9" t="str">
        <f t="shared" si="5"/>
        <v>rob__{ln}</v>
      </c>
      <c r="L46" s="9" t="str">
        <f t="shared" si="6"/>
        <v>rob__ousbey</v>
      </c>
      <c r="M46" s="9" t="str">
        <f t="shared" si="7"/>
        <v>rob__ousbey</v>
      </c>
    </row>
    <row r="47" spans="1:13" ht="12.75" customHeight="1">
      <c r="A47" s="9"/>
      <c r="B47" s="9"/>
      <c r="C47" s="9"/>
      <c r="E47" s="9"/>
      <c r="F47" s="9" t="s">
        <v>79</v>
      </c>
      <c r="G47" s="15" t="str">
        <f t="shared" si="1"/>
        <v>rob__ousbey@distilled.net</v>
      </c>
      <c r="H47" s="9" t="str">
        <f t="shared" si="2"/>
        <v>rob_{mn}_{ln}</v>
      </c>
      <c r="I47" s="9" t="str">
        <f t="shared" si="3"/>
        <v>rob_{mn}_{ln}</v>
      </c>
      <c r="J47" s="9" t="str">
        <f t="shared" si="4"/>
        <v>rob__{ln}</v>
      </c>
      <c r="K47" s="9" t="str">
        <f t="shared" si="5"/>
        <v>rob__{ln}</v>
      </c>
      <c r="L47" s="9" t="str">
        <f t="shared" si="6"/>
        <v>rob__ousbey</v>
      </c>
      <c r="M47" s="9" t="str">
        <f t="shared" si="7"/>
        <v>rob__ousbey</v>
      </c>
    </row>
    <row r="48" spans="1:13" ht="12.75" customHeight="1">
      <c r="A48" s="9"/>
      <c r="B48" s="9"/>
      <c r="C48" s="9"/>
      <c r="E48" s="9"/>
      <c r="G48" s="15"/>
      <c r="H48" s="9"/>
      <c r="I48" s="9"/>
      <c r="J48" s="9"/>
      <c r="K48" s="9"/>
      <c r="L48" s="9"/>
      <c r="M48" s="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"/>
  <sheetViews>
    <sheetView tabSelected="1" workbookViewId="0">
      <selection activeCell="A5" sqref="A5"/>
    </sheetView>
  </sheetViews>
  <sheetFormatPr defaultRowHeight="12.75"/>
  <cols>
    <col min="1" max="1" width="166.7109375" customWidth="1"/>
  </cols>
  <sheetData>
    <row r="2" spans="1:1" ht="69" customHeight="1">
      <c r="A2" s="19" t="s">
        <v>80</v>
      </c>
    </row>
    <row r="3" spans="1:1" ht="15">
      <c r="A3" s="19"/>
    </row>
    <row r="4" spans="1:1" ht="15">
      <c r="A4" s="19"/>
    </row>
    <row r="5" spans="1:1" ht="53.25" customHeight="1">
      <c r="A5" s="19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Common work &amp; personnel</vt:lpstr>
      <vt:lpstr>Big Common personnel</vt:lpstr>
      <vt:lpstr>Domain Email</vt:lpstr>
      <vt:lpstr>Username personnel</vt:lpstr>
      <vt:lpstr>All work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Dean</cp:lastModifiedBy>
  <dcterms:modified xsi:type="dcterms:W3CDTF">2016-10-14T17:56:13Z</dcterms:modified>
</cp:coreProperties>
</file>